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200" yWindow="0" windowWidth="19780" windowHeight="14200"/>
  </bookViews>
  <sheets>
    <sheet name="72rawResults" sheetId="8" r:id="rId1"/>
    <sheet name="1sts2nds25s" sheetId="9" r:id="rId2"/>
    <sheet name="1sts2nds25s (S)" sheetId="10" r:id="rId3"/>
    <sheet name="approximation ratios" sheetId="11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0" i="11" l="1"/>
  <c r="AK80" i="11"/>
  <c r="AJ80" i="11"/>
  <c r="AI80" i="11"/>
  <c r="AH80" i="11"/>
  <c r="AG80" i="11"/>
  <c r="AF80" i="11"/>
  <c r="AE80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74" i="11"/>
  <c r="AC76" i="11"/>
  <c r="AC78" i="11"/>
  <c r="AC79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70" i="11"/>
  <c r="AB72" i="11"/>
  <c r="AB79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X3" i="10"/>
  <c r="Y3" i="10"/>
  <c r="Z3" i="10"/>
  <c r="AA3" i="10"/>
  <c r="AB3" i="10"/>
  <c r="AC3" i="10"/>
  <c r="AD3" i="10"/>
  <c r="AE3" i="10"/>
  <c r="AF3" i="10"/>
  <c r="AG3" i="10"/>
  <c r="AH3" i="10"/>
  <c r="AI3" i="10"/>
  <c r="AJ3" i="10"/>
  <c r="AK3" i="10"/>
  <c r="AL3" i="10"/>
  <c r="W3" i="10"/>
  <c r="G20" i="10"/>
  <c r="F20" i="10"/>
  <c r="E20" i="10"/>
  <c r="D20" i="10"/>
  <c r="C20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AL4" i="10"/>
  <c r="AK4" i="10"/>
  <c r="AJ4" i="10"/>
  <c r="AJ20" i="10"/>
  <c r="AI4" i="10"/>
  <c r="AI20" i="10"/>
  <c r="AH4" i="10"/>
  <c r="AH20" i="10"/>
  <c r="AG4" i="10"/>
  <c r="AG20" i="10"/>
  <c r="AF4" i="10"/>
  <c r="AF20" i="10"/>
  <c r="AE4" i="10"/>
  <c r="AE20" i="10"/>
  <c r="AD4" i="10"/>
  <c r="AD20" i="10"/>
  <c r="AC4" i="10"/>
  <c r="AC20" i="10"/>
  <c r="AB4" i="10"/>
  <c r="AB20" i="10"/>
  <c r="AA4" i="10"/>
  <c r="AA20" i="10"/>
  <c r="Z4" i="10"/>
  <c r="Z20" i="10"/>
  <c r="Y4" i="10"/>
  <c r="Y20" i="10"/>
  <c r="X4" i="10"/>
  <c r="X20" i="10"/>
  <c r="W4" i="10"/>
  <c r="W20" i="10"/>
  <c r="AK20" i="10"/>
  <c r="AL20" i="10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C20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X4" i="9"/>
  <c r="X20" i="9"/>
  <c r="Y4" i="9"/>
  <c r="Y20" i="9"/>
  <c r="Z4" i="9"/>
  <c r="Z20" i="9"/>
  <c r="AA4" i="9"/>
  <c r="AA20" i="9"/>
  <c r="AB4" i="9"/>
  <c r="AB20" i="9"/>
  <c r="AC4" i="9"/>
  <c r="AC20" i="9"/>
  <c r="AD4" i="9"/>
  <c r="AD20" i="9"/>
  <c r="AE4" i="9"/>
  <c r="AE20" i="9"/>
  <c r="AF4" i="9"/>
  <c r="AF20" i="9"/>
  <c r="AG4" i="9"/>
  <c r="AG20" i="9"/>
  <c r="AH4" i="9"/>
  <c r="AH20" i="9"/>
  <c r="AI4" i="9"/>
  <c r="AI20" i="9"/>
  <c r="AJ4" i="9"/>
  <c r="AJ20" i="9"/>
  <c r="AK4" i="9"/>
  <c r="AK20" i="9"/>
  <c r="AL4" i="9"/>
  <c r="AL20" i="9"/>
  <c r="W4" i="9"/>
  <c r="W20" i="9"/>
  <c r="AP8" i="8"/>
  <c r="AQ8" i="8"/>
  <c r="AR8" i="8"/>
  <c r="AP9" i="8"/>
  <c r="AQ9" i="8"/>
  <c r="AR9" i="8"/>
  <c r="AP10" i="8"/>
  <c r="AQ10" i="8"/>
  <c r="AR10" i="8"/>
  <c r="AP11" i="8"/>
  <c r="AQ11" i="8"/>
  <c r="AR11" i="8"/>
  <c r="AP12" i="8"/>
  <c r="AQ12" i="8"/>
  <c r="AR12" i="8"/>
  <c r="AP13" i="8"/>
  <c r="AQ13" i="8"/>
  <c r="AR13" i="8"/>
  <c r="AP14" i="8"/>
  <c r="AQ14" i="8"/>
  <c r="AR14" i="8"/>
  <c r="AP15" i="8"/>
  <c r="AQ15" i="8"/>
  <c r="AR15" i="8"/>
  <c r="AP16" i="8"/>
  <c r="AQ16" i="8"/>
  <c r="AR16" i="8"/>
  <c r="AP17" i="8"/>
  <c r="AQ17" i="8"/>
  <c r="AR17" i="8"/>
  <c r="AP18" i="8"/>
  <c r="AQ18" i="8"/>
  <c r="AR18" i="8"/>
  <c r="AP19" i="8"/>
  <c r="AQ19" i="8"/>
  <c r="AR19" i="8"/>
  <c r="AP20" i="8"/>
  <c r="AQ20" i="8"/>
  <c r="AR20" i="8"/>
  <c r="AP21" i="8"/>
  <c r="AQ21" i="8"/>
  <c r="AR21" i="8"/>
  <c r="AP22" i="8"/>
  <c r="AQ22" i="8"/>
  <c r="AR22" i="8"/>
  <c r="AP23" i="8"/>
  <c r="AQ23" i="8"/>
  <c r="AR23" i="8"/>
  <c r="AP24" i="8"/>
  <c r="AQ24" i="8"/>
  <c r="AR24" i="8"/>
  <c r="AP25" i="8"/>
  <c r="AQ25" i="8"/>
  <c r="AR25" i="8"/>
  <c r="AP26" i="8"/>
  <c r="AQ26" i="8"/>
  <c r="AR26" i="8"/>
  <c r="AP27" i="8"/>
  <c r="AQ27" i="8"/>
  <c r="AR27" i="8"/>
  <c r="AP28" i="8"/>
  <c r="AQ28" i="8"/>
  <c r="AR28" i="8"/>
  <c r="AP29" i="8"/>
  <c r="AQ29" i="8"/>
  <c r="AR29" i="8"/>
  <c r="AP30" i="8"/>
  <c r="AQ30" i="8"/>
  <c r="AR30" i="8"/>
  <c r="AP31" i="8"/>
  <c r="AQ31" i="8"/>
  <c r="AR31" i="8"/>
  <c r="AP32" i="8"/>
  <c r="AQ32" i="8"/>
  <c r="AR32" i="8"/>
  <c r="AP33" i="8"/>
  <c r="AQ33" i="8"/>
  <c r="AR33" i="8"/>
  <c r="AP34" i="8"/>
  <c r="AQ34" i="8"/>
  <c r="AR34" i="8"/>
  <c r="AP35" i="8"/>
  <c r="AQ35" i="8"/>
  <c r="AR35" i="8"/>
  <c r="AP36" i="8"/>
  <c r="AQ36" i="8"/>
  <c r="AR36" i="8"/>
  <c r="AP37" i="8"/>
  <c r="AQ37" i="8"/>
  <c r="AR37" i="8"/>
  <c r="AP38" i="8"/>
  <c r="AQ38" i="8"/>
  <c r="AR38" i="8"/>
  <c r="AP39" i="8"/>
  <c r="AQ39" i="8"/>
  <c r="AR39" i="8"/>
  <c r="AP40" i="8"/>
  <c r="AQ40" i="8"/>
  <c r="AR40" i="8"/>
  <c r="AP41" i="8"/>
  <c r="AP79" i="8"/>
  <c r="AP80" i="8"/>
  <c r="AQ41" i="8"/>
  <c r="AQ79" i="8"/>
  <c r="AQ80" i="8"/>
  <c r="AR41" i="8"/>
  <c r="AR79" i="8"/>
  <c r="AR80" i="8"/>
  <c r="AP42" i="8"/>
  <c r="AQ42" i="8"/>
  <c r="AR42" i="8"/>
  <c r="AP43" i="8"/>
  <c r="AQ43" i="8"/>
  <c r="AR43" i="8"/>
  <c r="AP44" i="8"/>
  <c r="AQ44" i="8"/>
  <c r="AR44" i="8"/>
  <c r="AP45" i="8"/>
  <c r="AQ45" i="8"/>
  <c r="AR45" i="8"/>
  <c r="AP46" i="8"/>
  <c r="AQ46" i="8"/>
  <c r="AR46" i="8"/>
  <c r="AP47" i="8"/>
  <c r="AQ47" i="8"/>
  <c r="AR47" i="8"/>
  <c r="AP48" i="8"/>
  <c r="AQ48" i="8"/>
  <c r="AR48" i="8"/>
  <c r="AP49" i="8"/>
  <c r="AQ49" i="8"/>
  <c r="AR49" i="8"/>
  <c r="AP50" i="8"/>
  <c r="AQ50" i="8"/>
  <c r="AR50" i="8"/>
  <c r="AP51" i="8"/>
  <c r="AQ51" i="8"/>
  <c r="AR51" i="8"/>
  <c r="AP52" i="8"/>
  <c r="AQ52" i="8"/>
  <c r="AR52" i="8"/>
  <c r="AP53" i="8"/>
  <c r="AQ53" i="8"/>
  <c r="AR53" i="8"/>
  <c r="AP54" i="8"/>
  <c r="AQ54" i="8"/>
  <c r="AR54" i="8"/>
  <c r="AP55" i="8"/>
  <c r="AQ55" i="8"/>
  <c r="AR55" i="8"/>
  <c r="AP56" i="8"/>
  <c r="AQ56" i="8"/>
  <c r="AR56" i="8"/>
  <c r="AP57" i="8"/>
  <c r="AQ57" i="8"/>
  <c r="AR57" i="8"/>
  <c r="AP58" i="8"/>
  <c r="AQ58" i="8"/>
  <c r="AR58" i="8"/>
  <c r="AP59" i="8"/>
  <c r="AQ59" i="8"/>
  <c r="AR59" i="8"/>
  <c r="AP60" i="8"/>
  <c r="AQ60" i="8"/>
  <c r="AR60" i="8"/>
  <c r="AP61" i="8"/>
  <c r="AQ61" i="8"/>
  <c r="AR61" i="8"/>
  <c r="AP62" i="8"/>
  <c r="AQ62" i="8"/>
  <c r="AR62" i="8"/>
  <c r="AP63" i="8"/>
  <c r="AQ63" i="8"/>
  <c r="AR63" i="8"/>
  <c r="AP64" i="8"/>
  <c r="AQ64" i="8"/>
  <c r="AR64" i="8"/>
  <c r="AP65" i="8"/>
  <c r="AQ65" i="8"/>
  <c r="AR65" i="8"/>
  <c r="AP66" i="8"/>
  <c r="AQ66" i="8"/>
  <c r="AR66" i="8"/>
  <c r="AP67" i="8"/>
  <c r="AQ67" i="8"/>
  <c r="AR67" i="8"/>
  <c r="AP68" i="8"/>
  <c r="AQ68" i="8"/>
  <c r="AR68" i="8"/>
  <c r="AP69" i="8"/>
  <c r="AQ69" i="8"/>
  <c r="AR69" i="8"/>
  <c r="AP70" i="8"/>
  <c r="AQ70" i="8"/>
  <c r="AR70" i="8"/>
  <c r="AP71" i="8"/>
  <c r="AQ71" i="8"/>
  <c r="AR71" i="8"/>
  <c r="AP72" i="8"/>
  <c r="AQ72" i="8"/>
  <c r="AR72" i="8"/>
  <c r="AP73" i="8"/>
  <c r="AQ73" i="8"/>
  <c r="AR73" i="8"/>
  <c r="AP74" i="8"/>
  <c r="AQ74" i="8"/>
  <c r="AR74" i="8"/>
  <c r="AP75" i="8"/>
  <c r="AQ75" i="8"/>
  <c r="AR75" i="8"/>
  <c r="AP76" i="8"/>
  <c r="AQ76" i="8"/>
  <c r="AR76" i="8"/>
  <c r="AP5" i="8"/>
  <c r="AP77" i="8"/>
  <c r="AP78" i="8"/>
  <c r="AQ5" i="8"/>
  <c r="AQ77" i="8"/>
  <c r="AQ78" i="8"/>
  <c r="AP6" i="8"/>
  <c r="AQ6" i="8"/>
  <c r="AP7" i="8"/>
  <c r="AQ7" i="8"/>
  <c r="AR5" i="8"/>
  <c r="AR6" i="8"/>
  <c r="AR77" i="8"/>
  <c r="AR78" i="8"/>
  <c r="AR7" i="8"/>
  <c r="AO5" i="8"/>
  <c r="AO41" i="8"/>
  <c r="AO79" i="8"/>
  <c r="AO80" i="8"/>
  <c r="AD7" i="8"/>
  <c r="AE7" i="8"/>
  <c r="AF7" i="8"/>
  <c r="AG7" i="8"/>
  <c r="AH7" i="8"/>
  <c r="AI7" i="8"/>
  <c r="AJ7" i="8"/>
  <c r="AK7" i="8"/>
  <c r="AL7" i="8"/>
  <c r="AM7" i="8"/>
  <c r="AN7" i="8"/>
  <c r="AS7" i="8"/>
  <c r="AO7" i="8"/>
  <c r="AD8" i="8"/>
  <c r="AE8" i="8"/>
  <c r="AF8" i="8"/>
  <c r="AG8" i="8"/>
  <c r="AH8" i="8"/>
  <c r="AI8" i="8"/>
  <c r="AJ8" i="8"/>
  <c r="AK8" i="8"/>
  <c r="AL8" i="8"/>
  <c r="AM8" i="8"/>
  <c r="AN8" i="8"/>
  <c r="AS8" i="8"/>
  <c r="AO8" i="8"/>
  <c r="AD9" i="8"/>
  <c r="AE9" i="8"/>
  <c r="AF9" i="8"/>
  <c r="AG9" i="8"/>
  <c r="AH9" i="8"/>
  <c r="AI9" i="8"/>
  <c r="AJ9" i="8"/>
  <c r="AK9" i="8"/>
  <c r="AL9" i="8"/>
  <c r="AM9" i="8"/>
  <c r="AN9" i="8"/>
  <c r="AS9" i="8"/>
  <c r="AO9" i="8"/>
  <c r="AD10" i="8"/>
  <c r="AE10" i="8"/>
  <c r="AF10" i="8"/>
  <c r="AG10" i="8"/>
  <c r="AH10" i="8"/>
  <c r="AI10" i="8"/>
  <c r="AJ10" i="8"/>
  <c r="AK10" i="8"/>
  <c r="AL10" i="8"/>
  <c r="AM10" i="8"/>
  <c r="AN10" i="8"/>
  <c r="AS10" i="8"/>
  <c r="AO10" i="8"/>
  <c r="AD11" i="8"/>
  <c r="AE11" i="8"/>
  <c r="AF11" i="8"/>
  <c r="AG11" i="8"/>
  <c r="AH11" i="8"/>
  <c r="AI11" i="8"/>
  <c r="AJ11" i="8"/>
  <c r="AK11" i="8"/>
  <c r="AL11" i="8"/>
  <c r="AM11" i="8"/>
  <c r="AN11" i="8"/>
  <c r="AS11" i="8"/>
  <c r="AO11" i="8"/>
  <c r="AD12" i="8"/>
  <c r="AE12" i="8"/>
  <c r="AF12" i="8"/>
  <c r="AG12" i="8"/>
  <c r="AH12" i="8"/>
  <c r="AI12" i="8"/>
  <c r="AJ12" i="8"/>
  <c r="AK12" i="8"/>
  <c r="AL12" i="8"/>
  <c r="AM12" i="8"/>
  <c r="AN12" i="8"/>
  <c r="AS12" i="8"/>
  <c r="AO12" i="8"/>
  <c r="AD13" i="8"/>
  <c r="AE13" i="8"/>
  <c r="AF13" i="8"/>
  <c r="AG13" i="8"/>
  <c r="AH13" i="8"/>
  <c r="AI13" i="8"/>
  <c r="AJ13" i="8"/>
  <c r="AK13" i="8"/>
  <c r="AL13" i="8"/>
  <c r="AM13" i="8"/>
  <c r="AN13" i="8"/>
  <c r="AS13" i="8"/>
  <c r="AO13" i="8"/>
  <c r="AD14" i="8"/>
  <c r="AE14" i="8"/>
  <c r="AF14" i="8"/>
  <c r="AG14" i="8"/>
  <c r="AH14" i="8"/>
  <c r="AI14" i="8"/>
  <c r="AJ14" i="8"/>
  <c r="AK14" i="8"/>
  <c r="AL14" i="8"/>
  <c r="AM14" i="8"/>
  <c r="AN14" i="8"/>
  <c r="AS14" i="8"/>
  <c r="AO14" i="8"/>
  <c r="AD15" i="8"/>
  <c r="AE15" i="8"/>
  <c r="AF15" i="8"/>
  <c r="AG15" i="8"/>
  <c r="AH15" i="8"/>
  <c r="AI15" i="8"/>
  <c r="AJ15" i="8"/>
  <c r="AK15" i="8"/>
  <c r="AL15" i="8"/>
  <c r="AM15" i="8"/>
  <c r="AN15" i="8"/>
  <c r="AS15" i="8"/>
  <c r="AO15" i="8"/>
  <c r="AD16" i="8"/>
  <c r="AE16" i="8"/>
  <c r="AF16" i="8"/>
  <c r="AG16" i="8"/>
  <c r="AH16" i="8"/>
  <c r="AI16" i="8"/>
  <c r="AJ16" i="8"/>
  <c r="AK16" i="8"/>
  <c r="AL16" i="8"/>
  <c r="AM16" i="8"/>
  <c r="AN16" i="8"/>
  <c r="AS16" i="8"/>
  <c r="AO16" i="8"/>
  <c r="AD17" i="8"/>
  <c r="AE17" i="8"/>
  <c r="AF17" i="8"/>
  <c r="AG17" i="8"/>
  <c r="AH17" i="8"/>
  <c r="AI17" i="8"/>
  <c r="AJ17" i="8"/>
  <c r="AK17" i="8"/>
  <c r="AL17" i="8"/>
  <c r="AM17" i="8"/>
  <c r="AN17" i="8"/>
  <c r="AS17" i="8"/>
  <c r="AO17" i="8"/>
  <c r="AD18" i="8"/>
  <c r="AE18" i="8"/>
  <c r="AF18" i="8"/>
  <c r="AG18" i="8"/>
  <c r="AH18" i="8"/>
  <c r="AI18" i="8"/>
  <c r="AJ18" i="8"/>
  <c r="AK18" i="8"/>
  <c r="AL18" i="8"/>
  <c r="AM18" i="8"/>
  <c r="AN18" i="8"/>
  <c r="AS18" i="8"/>
  <c r="AO18" i="8"/>
  <c r="AD19" i="8"/>
  <c r="AE19" i="8"/>
  <c r="AF19" i="8"/>
  <c r="AG19" i="8"/>
  <c r="AH19" i="8"/>
  <c r="AI19" i="8"/>
  <c r="AJ19" i="8"/>
  <c r="AK19" i="8"/>
  <c r="AL19" i="8"/>
  <c r="AM19" i="8"/>
  <c r="AN19" i="8"/>
  <c r="AS19" i="8"/>
  <c r="AO19" i="8"/>
  <c r="AD20" i="8"/>
  <c r="AE20" i="8"/>
  <c r="AF20" i="8"/>
  <c r="AG20" i="8"/>
  <c r="AH20" i="8"/>
  <c r="AI20" i="8"/>
  <c r="AJ20" i="8"/>
  <c r="AK20" i="8"/>
  <c r="AL20" i="8"/>
  <c r="AM20" i="8"/>
  <c r="AN20" i="8"/>
  <c r="AS20" i="8"/>
  <c r="AO20" i="8"/>
  <c r="AD21" i="8"/>
  <c r="AE21" i="8"/>
  <c r="AF21" i="8"/>
  <c r="AG21" i="8"/>
  <c r="AH21" i="8"/>
  <c r="AI21" i="8"/>
  <c r="AJ21" i="8"/>
  <c r="AK21" i="8"/>
  <c r="AL21" i="8"/>
  <c r="AM21" i="8"/>
  <c r="AN21" i="8"/>
  <c r="AS21" i="8"/>
  <c r="AO21" i="8"/>
  <c r="AD22" i="8"/>
  <c r="AE22" i="8"/>
  <c r="AF22" i="8"/>
  <c r="AG22" i="8"/>
  <c r="AH22" i="8"/>
  <c r="AI22" i="8"/>
  <c r="AJ22" i="8"/>
  <c r="AK22" i="8"/>
  <c r="AL22" i="8"/>
  <c r="AM22" i="8"/>
  <c r="AN22" i="8"/>
  <c r="AS22" i="8"/>
  <c r="AO22" i="8"/>
  <c r="AD23" i="8"/>
  <c r="AE23" i="8"/>
  <c r="AF23" i="8"/>
  <c r="AG23" i="8"/>
  <c r="AH23" i="8"/>
  <c r="AI23" i="8"/>
  <c r="AJ23" i="8"/>
  <c r="AK23" i="8"/>
  <c r="AL23" i="8"/>
  <c r="AM23" i="8"/>
  <c r="AN23" i="8"/>
  <c r="AS23" i="8"/>
  <c r="AO23" i="8"/>
  <c r="AD24" i="8"/>
  <c r="AE24" i="8"/>
  <c r="AF24" i="8"/>
  <c r="AG24" i="8"/>
  <c r="AH24" i="8"/>
  <c r="AI24" i="8"/>
  <c r="AJ24" i="8"/>
  <c r="AK24" i="8"/>
  <c r="AL24" i="8"/>
  <c r="AM24" i="8"/>
  <c r="AN24" i="8"/>
  <c r="AS24" i="8"/>
  <c r="AO24" i="8"/>
  <c r="AD25" i="8"/>
  <c r="AE25" i="8"/>
  <c r="AF25" i="8"/>
  <c r="AG25" i="8"/>
  <c r="AH25" i="8"/>
  <c r="AI25" i="8"/>
  <c r="AJ25" i="8"/>
  <c r="AK25" i="8"/>
  <c r="AL25" i="8"/>
  <c r="AM25" i="8"/>
  <c r="AN25" i="8"/>
  <c r="AS25" i="8"/>
  <c r="AO25" i="8"/>
  <c r="AD26" i="8"/>
  <c r="AE26" i="8"/>
  <c r="AF26" i="8"/>
  <c r="AG26" i="8"/>
  <c r="AH26" i="8"/>
  <c r="AI26" i="8"/>
  <c r="AJ26" i="8"/>
  <c r="AK26" i="8"/>
  <c r="AL26" i="8"/>
  <c r="AM26" i="8"/>
  <c r="AN26" i="8"/>
  <c r="AS26" i="8"/>
  <c r="AO26" i="8"/>
  <c r="AD27" i="8"/>
  <c r="AE27" i="8"/>
  <c r="AF27" i="8"/>
  <c r="AG27" i="8"/>
  <c r="AH27" i="8"/>
  <c r="AI27" i="8"/>
  <c r="AJ27" i="8"/>
  <c r="AK27" i="8"/>
  <c r="AL27" i="8"/>
  <c r="AM27" i="8"/>
  <c r="AN27" i="8"/>
  <c r="AS27" i="8"/>
  <c r="AO27" i="8"/>
  <c r="AD28" i="8"/>
  <c r="AE28" i="8"/>
  <c r="AF28" i="8"/>
  <c r="AG28" i="8"/>
  <c r="AH28" i="8"/>
  <c r="AI28" i="8"/>
  <c r="AJ28" i="8"/>
  <c r="AK28" i="8"/>
  <c r="AL28" i="8"/>
  <c r="AM28" i="8"/>
  <c r="AN28" i="8"/>
  <c r="AS28" i="8"/>
  <c r="AO28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D31" i="8"/>
  <c r="AE31" i="8"/>
  <c r="AF31" i="8"/>
  <c r="AG31" i="8"/>
  <c r="AH31" i="8"/>
  <c r="AI31" i="8"/>
  <c r="AJ31" i="8"/>
  <c r="AK31" i="8"/>
  <c r="AL31" i="8"/>
  <c r="AM31" i="8"/>
  <c r="AN31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D33" i="8"/>
  <c r="AE33" i="8"/>
  <c r="AF33" i="8"/>
  <c r="AG33" i="8"/>
  <c r="AH33" i="8"/>
  <c r="AI33" i="8"/>
  <c r="AJ33" i="8"/>
  <c r="AK33" i="8"/>
  <c r="AL33" i="8"/>
  <c r="AM33" i="8"/>
  <c r="AN33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D35" i="8"/>
  <c r="AE35" i="8"/>
  <c r="AF35" i="8"/>
  <c r="AG35" i="8"/>
  <c r="AH35" i="8"/>
  <c r="AI35" i="8"/>
  <c r="AJ35" i="8"/>
  <c r="AK35" i="8"/>
  <c r="AL35" i="8"/>
  <c r="AM35" i="8"/>
  <c r="AN35" i="8"/>
  <c r="AD36" i="8"/>
  <c r="AE36" i="8"/>
  <c r="AF36" i="8"/>
  <c r="AG36" i="8"/>
  <c r="AH36" i="8"/>
  <c r="AI36" i="8"/>
  <c r="AJ36" i="8"/>
  <c r="AK36" i="8"/>
  <c r="AL36" i="8"/>
  <c r="AM36" i="8"/>
  <c r="AN36" i="8"/>
  <c r="AS36" i="8"/>
  <c r="AD37" i="8"/>
  <c r="AE37" i="8"/>
  <c r="AF37" i="8"/>
  <c r="AG37" i="8"/>
  <c r="AH37" i="8"/>
  <c r="AI37" i="8"/>
  <c r="AJ37" i="8"/>
  <c r="AK37" i="8"/>
  <c r="AL37" i="8"/>
  <c r="AM37" i="8"/>
  <c r="AN37" i="8"/>
  <c r="AD38" i="8"/>
  <c r="AE38" i="8"/>
  <c r="AF38" i="8"/>
  <c r="AG38" i="8"/>
  <c r="AH38" i="8"/>
  <c r="AI38" i="8"/>
  <c r="AJ38" i="8"/>
  <c r="AK38" i="8"/>
  <c r="AL38" i="8"/>
  <c r="AM38" i="8"/>
  <c r="AN38" i="8"/>
  <c r="AS38" i="8"/>
  <c r="AD39" i="8"/>
  <c r="AE39" i="8"/>
  <c r="AF39" i="8"/>
  <c r="AG39" i="8"/>
  <c r="AH39" i="8"/>
  <c r="AI39" i="8"/>
  <c r="AJ39" i="8"/>
  <c r="AK39" i="8"/>
  <c r="AL39" i="8"/>
  <c r="AM39" i="8"/>
  <c r="AN39" i="8"/>
  <c r="AD40" i="8"/>
  <c r="AE40" i="8"/>
  <c r="AF40" i="8"/>
  <c r="AG40" i="8"/>
  <c r="AH40" i="8"/>
  <c r="AI40" i="8"/>
  <c r="AJ40" i="8"/>
  <c r="AK40" i="8"/>
  <c r="AL40" i="8"/>
  <c r="AM40" i="8"/>
  <c r="AN40" i="8"/>
  <c r="AS40" i="8"/>
  <c r="AD41" i="8"/>
  <c r="AD79" i="8"/>
  <c r="AD80" i="8"/>
  <c r="AE41" i="8"/>
  <c r="AE79" i="8"/>
  <c r="AE80" i="8"/>
  <c r="AF41" i="8"/>
  <c r="AF79" i="8"/>
  <c r="AF80" i="8"/>
  <c r="AG41" i="8"/>
  <c r="AG79" i="8"/>
  <c r="AG80" i="8"/>
  <c r="AH41" i="8"/>
  <c r="AH79" i="8"/>
  <c r="AH80" i="8"/>
  <c r="AI41" i="8"/>
  <c r="AI79" i="8"/>
  <c r="AI80" i="8"/>
  <c r="AJ41" i="8"/>
  <c r="AJ79" i="8"/>
  <c r="AJ80" i="8"/>
  <c r="AK41" i="8"/>
  <c r="AK79" i="8"/>
  <c r="AK80" i="8"/>
  <c r="AL41" i="8"/>
  <c r="AL79" i="8"/>
  <c r="AL80" i="8"/>
  <c r="AM41" i="8"/>
  <c r="AM79" i="8"/>
  <c r="AM80" i="8"/>
  <c r="AN41" i="8"/>
  <c r="AN79" i="8"/>
  <c r="AN80" i="8"/>
  <c r="AS41" i="8"/>
  <c r="AS79" i="8"/>
  <c r="AS80" i="8"/>
  <c r="AD42" i="8"/>
  <c r="AE42" i="8"/>
  <c r="AF42" i="8"/>
  <c r="AG42" i="8"/>
  <c r="AH42" i="8"/>
  <c r="AI42" i="8"/>
  <c r="AJ42" i="8"/>
  <c r="AK42" i="8"/>
  <c r="AL42" i="8"/>
  <c r="AM42" i="8"/>
  <c r="AN42" i="8"/>
  <c r="AS42" i="8"/>
  <c r="AO42" i="8"/>
  <c r="AD43" i="8"/>
  <c r="AE43" i="8"/>
  <c r="AF43" i="8"/>
  <c r="AG43" i="8"/>
  <c r="AH43" i="8"/>
  <c r="AI43" i="8"/>
  <c r="AJ43" i="8"/>
  <c r="AK43" i="8"/>
  <c r="AL43" i="8"/>
  <c r="AM43" i="8"/>
  <c r="AN43" i="8"/>
  <c r="AS43" i="8"/>
  <c r="AO43" i="8"/>
  <c r="AD44" i="8"/>
  <c r="AE44" i="8"/>
  <c r="AF44" i="8"/>
  <c r="AG44" i="8"/>
  <c r="AH44" i="8"/>
  <c r="AI44" i="8"/>
  <c r="AJ44" i="8"/>
  <c r="AK44" i="8"/>
  <c r="AL44" i="8"/>
  <c r="AM44" i="8"/>
  <c r="AN44" i="8"/>
  <c r="AS44" i="8"/>
  <c r="AO44" i="8"/>
  <c r="AD45" i="8"/>
  <c r="AE45" i="8"/>
  <c r="AF45" i="8"/>
  <c r="AG45" i="8"/>
  <c r="AH45" i="8"/>
  <c r="AI45" i="8"/>
  <c r="AJ45" i="8"/>
  <c r="AK45" i="8"/>
  <c r="AL45" i="8"/>
  <c r="AM45" i="8"/>
  <c r="AN45" i="8"/>
  <c r="AS45" i="8"/>
  <c r="AO45" i="8"/>
  <c r="AD46" i="8"/>
  <c r="AE46" i="8"/>
  <c r="AF46" i="8"/>
  <c r="AG46" i="8"/>
  <c r="AH46" i="8"/>
  <c r="AI46" i="8"/>
  <c r="AJ46" i="8"/>
  <c r="AK46" i="8"/>
  <c r="AL46" i="8"/>
  <c r="AM46" i="8"/>
  <c r="AN46" i="8"/>
  <c r="AS46" i="8"/>
  <c r="AO46" i="8"/>
  <c r="AD47" i="8"/>
  <c r="AE47" i="8"/>
  <c r="AF47" i="8"/>
  <c r="AG47" i="8"/>
  <c r="AH47" i="8"/>
  <c r="AI47" i="8"/>
  <c r="AJ47" i="8"/>
  <c r="AK47" i="8"/>
  <c r="AL47" i="8"/>
  <c r="AM47" i="8"/>
  <c r="AN47" i="8"/>
  <c r="AS47" i="8"/>
  <c r="AO47" i="8"/>
  <c r="AD48" i="8"/>
  <c r="AE48" i="8"/>
  <c r="AF48" i="8"/>
  <c r="AG48" i="8"/>
  <c r="AH48" i="8"/>
  <c r="AI48" i="8"/>
  <c r="AJ48" i="8"/>
  <c r="AK48" i="8"/>
  <c r="AL48" i="8"/>
  <c r="AM48" i="8"/>
  <c r="AN48" i="8"/>
  <c r="AS48" i="8"/>
  <c r="AO48" i="8"/>
  <c r="AD49" i="8"/>
  <c r="AE49" i="8"/>
  <c r="AF49" i="8"/>
  <c r="AG49" i="8"/>
  <c r="AH49" i="8"/>
  <c r="AI49" i="8"/>
  <c r="AJ49" i="8"/>
  <c r="AK49" i="8"/>
  <c r="AL49" i="8"/>
  <c r="AM49" i="8"/>
  <c r="AN49" i="8"/>
  <c r="AS49" i="8"/>
  <c r="AO49" i="8"/>
  <c r="AD50" i="8"/>
  <c r="AE50" i="8"/>
  <c r="AF50" i="8"/>
  <c r="AG50" i="8"/>
  <c r="AH50" i="8"/>
  <c r="AI50" i="8"/>
  <c r="AJ50" i="8"/>
  <c r="AK50" i="8"/>
  <c r="AL50" i="8"/>
  <c r="AM50" i="8"/>
  <c r="AN50" i="8"/>
  <c r="AS50" i="8"/>
  <c r="AO50" i="8"/>
  <c r="AD51" i="8"/>
  <c r="AE51" i="8"/>
  <c r="AF51" i="8"/>
  <c r="AG51" i="8"/>
  <c r="AH51" i="8"/>
  <c r="AI51" i="8"/>
  <c r="AJ51" i="8"/>
  <c r="AK51" i="8"/>
  <c r="AL51" i="8"/>
  <c r="AM51" i="8"/>
  <c r="AN51" i="8"/>
  <c r="AS51" i="8"/>
  <c r="AO51" i="8"/>
  <c r="AD52" i="8"/>
  <c r="AE52" i="8"/>
  <c r="AF52" i="8"/>
  <c r="AG52" i="8"/>
  <c r="AH52" i="8"/>
  <c r="AI52" i="8"/>
  <c r="AJ52" i="8"/>
  <c r="AK52" i="8"/>
  <c r="AL52" i="8"/>
  <c r="AM52" i="8"/>
  <c r="AV52" i="8"/>
  <c r="AN52" i="8"/>
  <c r="AS52" i="8"/>
  <c r="AO52" i="8"/>
  <c r="AD53" i="8"/>
  <c r="AV53" i="8"/>
  <c r="AE53" i="8"/>
  <c r="AF53" i="8"/>
  <c r="AG53" i="8"/>
  <c r="AH53" i="8"/>
  <c r="AI53" i="8"/>
  <c r="AJ53" i="8"/>
  <c r="AK53" i="8"/>
  <c r="AL53" i="8"/>
  <c r="AM53" i="8"/>
  <c r="AN53" i="8"/>
  <c r="AS53" i="8"/>
  <c r="AO53" i="8"/>
  <c r="AD54" i="8"/>
  <c r="AE54" i="8"/>
  <c r="AF54" i="8"/>
  <c r="AG54" i="8"/>
  <c r="AV54" i="8"/>
  <c r="AH54" i="8"/>
  <c r="AI54" i="8"/>
  <c r="AJ54" i="8"/>
  <c r="AK54" i="8"/>
  <c r="AL54" i="8"/>
  <c r="AM54" i="8"/>
  <c r="AN54" i="8"/>
  <c r="AS54" i="8"/>
  <c r="AO54" i="8"/>
  <c r="AD55" i="8"/>
  <c r="AE55" i="8"/>
  <c r="AF55" i="8"/>
  <c r="AV55" i="8"/>
  <c r="AG55" i="8"/>
  <c r="AH55" i="8"/>
  <c r="AI55" i="8"/>
  <c r="AJ55" i="8"/>
  <c r="AK55" i="8"/>
  <c r="AL55" i="8"/>
  <c r="AM55" i="8"/>
  <c r="AN55" i="8"/>
  <c r="AS55" i="8"/>
  <c r="AO55" i="8"/>
  <c r="AD56" i="8"/>
  <c r="AE56" i="8"/>
  <c r="AV56" i="8"/>
  <c r="AF56" i="8"/>
  <c r="AG56" i="8"/>
  <c r="AH56" i="8"/>
  <c r="AI56" i="8"/>
  <c r="AJ56" i="8"/>
  <c r="AK56" i="8"/>
  <c r="AL56" i="8"/>
  <c r="AM56" i="8"/>
  <c r="AN56" i="8"/>
  <c r="AS56" i="8"/>
  <c r="AO56" i="8"/>
  <c r="AD57" i="8"/>
  <c r="AV57" i="8"/>
  <c r="AE57" i="8"/>
  <c r="AF57" i="8"/>
  <c r="AG57" i="8"/>
  <c r="AH57" i="8"/>
  <c r="AI57" i="8"/>
  <c r="AJ57" i="8"/>
  <c r="AK57" i="8"/>
  <c r="AL57" i="8"/>
  <c r="AM57" i="8"/>
  <c r="AN57" i="8"/>
  <c r="AS57" i="8"/>
  <c r="AO57" i="8"/>
  <c r="AD58" i="8"/>
  <c r="AE58" i="8"/>
  <c r="AF58" i="8"/>
  <c r="AG58" i="8"/>
  <c r="AV58" i="8"/>
  <c r="AH58" i="8"/>
  <c r="AI58" i="8"/>
  <c r="AJ58" i="8"/>
  <c r="AK58" i="8"/>
  <c r="AK77" i="8"/>
  <c r="AK78" i="8"/>
  <c r="AL58" i="8"/>
  <c r="AM58" i="8"/>
  <c r="AN58" i="8"/>
  <c r="AS58" i="8"/>
  <c r="AO58" i="8"/>
  <c r="AD59" i="8"/>
  <c r="AE59" i="8"/>
  <c r="AF59" i="8"/>
  <c r="AV59" i="8"/>
  <c r="AG59" i="8"/>
  <c r="AH59" i="8"/>
  <c r="AI59" i="8"/>
  <c r="AJ59" i="8"/>
  <c r="AK59" i="8"/>
  <c r="AL59" i="8"/>
  <c r="AM59" i="8"/>
  <c r="AN59" i="8"/>
  <c r="AS59" i="8"/>
  <c r="AO59" i="8"/>
  <c r="AD60" i="8"/>
  <c r="AE60" i="8"/>
  <c r="AV60" i="8"/>
  <c r="AF60" i="8"/>
  <c r="AG60" i="8"/>
  <c r="AH60" i="8"/>
  <c r="AI60" i="8"/>
  <c r="AI77" i="8"/>
  <c r="AI78" i="8"/>
  <c r="AJ60" i="8"/>
  <c r="AK60" i="8"/>
  <c r="AL60" i="8"/>
  <c r="AM60" i="8"/>
  <c r="AN60" i="8"/>
  <c r="AS60" i="8"/>
  <c r="AO60" i="8"/>
  <c r="AD61" i="8"/>
  <c r="AV61" i="8"/>
  <c r="AE61" i="8"/>
  <c r="AF61" i="8"/>
  <c r="AG61" i="8"/>
  <c r="AH61" i="8"/>
  <c r="AI61" i="8"/>
  <c r="AJ61" i="8"/>
  <c r="AK61" i="8"/>
  <c r="AL61" i="8"/>
  <c r="AM61" i="8"/>
  <c r="AN61" i="8"/>
  <c r="AS61" i="8"/>
  <c r="AO61" i="8"/>
  <c r="AD62" i="8"/>
  <c r="AE62" i="8"/>
  <c r="AF62" i="8"/>
  <c r="AG62" i="8"/>
  <c r="AV62" i="8"/>
  <c r="AH62" i="8"/>
  <c r="AI62" i="8"/>
  <c r="AJ62" i="8"/>
  <c r="AK62" i="8"/>
  <c r="AL62" i="8"/>
  <c r="AM62" i="8"/>
  <c r="AN62" i="8"/>
  <c r="AS62" i="8"/>
  <c r="AO62" i="8"/>
  <c r="AD63" i="8"/>
  <c r="AE63" i="8"/>
  <c r="AF63" i="8"/>
  <c r="AV63" i="8"/>
  <c r="AG63" i="8"/>
  <c r="AH63" i="8"/>
  <c r="AI63" i="8"/>
  <c r="AJ63" i="8"/>
  <c r="AK63" i="8"/>
  <c r="AL63" i="8"/>
  <c r="AM63" i="8"/>
  <c r="AN63" i="8"/>
  <c r="AS63" i="8"/>
  <c r="AO63" i="8"/>
  <c r="AD64" i="8"/>
  <c r="AE64" i="8"/>
  <c r="AV64" i="8"/>
  <c r="AF64" i="8"/>
  <c r="AG64" i="8"/>
  <c r="AH64" i="8"/>
  <c r="AI64" i="8"/>
  <c r="AJ64" i="8"/>
  <c r="AK64" i="8"/>
  <c r="AL64" i="8"/>
  <c r="AM64" i="8"/>
  <c r="AN64" i="8"/>
  <c r="AS64" i="8"/>
  <c r="AO64" i="8"/>
  <c r="AD65" i="8"/>
  <c r="AV65" i="8"/>
  <c r="AE65" i="8"/>
  <c r="AF65" i="8"/>
  <c r="AG65" i="8"/>
  <c r="AH65" i="8"/>
  <c r="AI65" i="8"/>
  <c r="AJ65" i="8"/>
  <c r="AK65" i="8"/>
  <c r="AL65" i="8"/>
  <c r="AM65" i="8"/>
  <c r="AN65" i="8"/>
  <c r="AS65" i="8"/>
  <c r="AO65" i="8"/>
  <c r="AD66" i="8"/>
  <c r="AE66" i="8"/>
  <c r="AF66" i="8"/>
  <c r="AG66" i="8"/>
  <c r="AV66" i="8"/>
  <c r="AH66" i="8"/>
  <c r="AI66" i="8"/>
  <c r="AJ66" i="8"/>
  <c r="AK66" i="8"/>
  <c r="AL66" i="8"/>
  <c r="AM66" i="8"/>
  <c r="AN66" i="8"/>
  <c r="AS66" i="8"/>
  <c r="AO66" i="8"/>
  <c r="AD67" i="8"/>
  <c r="AE67" i="8"/>
  <c r="AF67" i="8"/>
  <c r="AV67" i="8"/>
  <c r="AG67" i="8"/>
  <c r="AH67" i="8"/>
  <c r="AI67" i="8"/>
  <c r="AJ67" i="8"/>
  <c r="AK67" i="8"/>
  <c r="AL67" i="8"/>
  <c r="AM67" i="8"/>
  <c r="AN67" i="8"/>
  <c r="AS67" i="8"/>
  <c r="AO67" i="8"/>
  <c r="AD68" i="8"/>
  <c r="AE68" i="8"/>
  <c r="AV68" i="8"/>
  <c r="AF68" i="8"/>
  <c r="AG68" i="8"/>
  <c r="AH68" i="8"/>
  <c r="AI68" i="8"/>
  <c r="AJ68" i="8"/>
  <c r="AK68" i="8"/>
  <c r="AL68" i="8"/>
  <c r="AM68" i="8"/>
  <c r="AN68" i="8"/>
  <c r="AS68" i="8"/>
  <c r="AO68" i="8"/>
  <c r="AD69" i="8"/>
  <c r="AV69" i="8"/>
  <c r="AE69" i="8"/>
  <c r="AF69" i="8"/>
  <c r="AG69" i="8"/>
  <c r="AH69" i="8"/>
  <c r="AI69" i="8"/>
  <c r="AJ69" i="8"/>
  <c r="AK69" i="8"/>
  <c r="AL69" i="8"/>
  <c r="AM69" i="8"/>
  <c r="AN69" i="8"/>
  <c r="AS69" i="8"/>
  <c r="AO69" i="8"/>
  <c r="AD70" i="8"/>
  <c r="AE70" i="8"/>
  <c r="AF70" i="8"/>
  <c r="AG70" i="8"/>
  <c r="AV70" i="8"/>
  <c r="AH70" i="8"/>
  <c r="AI70" i="8"/>
  <c r="AJ70" i="8"/>
  <c r="AK70" i="8"/>
  <c r="AL70" i="8"/>
  <c r="AM70" i="8"/>
  <c r="AN70" i="8"/>
  <c r="AS70" i="8"/>
  <c r="AO70" i="8"/>
  <c r="AD71" i="8"/>
  <c r="AE71" i="8"/>
  <c r="AF71" i="8"/>
  <c r="AV71" i="8"/>
  <c r="AG71" i="8"/>
  <c r="AH71" i="8"/>
  <c r="AI71" i="8"/>
  <c r="AJ71" i="8"/>
  <c r="AK71" i="8"/>
  <c r="AL71" i="8"/>
  <c r="AM71" i="8"/>
  <c r="AN71" i="8"/>
  <c r="AS71" i="8"/>
  <c r="AO71" i="8"/>
  <c r="AD72" i="8"/>
  <c r="AE72" i="8"/>
  <c r="AV72" i="8"/>
  <c r="AF72" i="8"/>
  <c r="AG72" i="8"/>
  <c r="AH72" i="8"/>
  <c r="AI72" i="8"/>
  <c r="AJ72" i="8"/>
  <c r="AK72" i="8"/>
  <c r="AL72" i="8"/>
  <c r="AM72" i="8"/>
  <c r="AN72" i="8"/>
  <c r="AS72" i="8"/>
  <c r="AO72" i="8"/>
  <c r="AD73" i="8"/>
  <c r="AV73" i="8"/>
  <c r="AE73" i="8"/>
  <c r="AF73" i="8"/>
  <c r="AG73" i="8"/>
  <c r="AH73" i="8"/>
  <c r="AI73" i="8"/>
  <c r="AJ73" i="8"/>
  <c r="AK73" i="8"/>
  <c r="AL73" i="8"/>
  <c r="AM73" i="8"/>
  <c r="AN73" i="8"/>
  <c r="AS73" i="8"/>
  <c r="AO73" i="8"/>
  <c r="AD74" i="8"/>
  <c r="AE74" i="8"/>
  <c r="AF74" i="8"/>
  <c r="AG74" i="8"/>
  <c r="AV74" i="8"/>
  <c r="AH74" i="8"/>
  <c r="AI74" i="8"/>
  <c r="AJ74" i="8"/>
  <c r="AK74" i="8"/>
  <c r="AL74" i="8"/>
  <c r="AM74" i="8"/>
  <c r="AN74" i="8"/>
  <c r="AS74" i="8"/>
  <c r="AO74" i="8"/>
  <c r="AD75" i="8"/>
  <c r="AE75" i="8"/>
  <c r="AF75" i="8"/>
  <c r="AV75" i="8"/>
  <c r="AG75" i="8"/>
  <c r="AH75" i="8"/>
  <c r="AI75" i="8"/>
  <c r="AJ75" i="8"/>
  <c r="AK75" i="8"/>
  <c r="AL75" i="8"/>
  <c r="AM75" i="8"/>
  <c r="AN75" i="8"/>
  <c r="AS75" i="8"/>
  <c r="AO75" i="8"/>
  <c r="AD76" i="8"/>
  <c r="AE76" i="8"/>
  <c r="AF76" i="8"/>
  <c r="AG76" i="8"/>
  <c r="AH76" i="8"/>
  <c r="AI76" i="8"/>
  <c r="AJ76" i="8"/>
  <c r="AK76" i="8"/>
  <c r="AL76" i="8"/>
  <c r="AM76" i="8"/>
  <c r="AN76" i="8"/>
  <c r="AS76" i="8"/>
  <c r="AO76" i="8"/>
  <c r="AD6" i="8"/>
  <c r="AV6" i="8"/>
  <c r="AE6" i="8"/>
  <c r="AF6" i="8"/>
  <c r="AG6" i="8"/>
  <c r="AH6" i="8"/>
  <c r="AI6" i="8"/>
  <c r="AJ6" i="8"/>
  <c r="AK6" i="8"/>
  <c r="AL6" i="8"/>
  <c r="AM6" i="8"/>
  <c r="AN6" i="8"/>
  <c r="AS6" i="8"/>
  <c r="AO6" i="8"/>
  <c r="AO77" i="8"/>
  <c r="AO78" i="8"/>
  <c r="AG5" i="8"/>
  <c r="AH5" i="8"/>
  <c r="AI5" i="8"/>
  <c r="AJ5" i="8"/>
  <c r="AJ77" i="8"/>
  <c r="AJ78" i="8"/>
  <c r="AK5" i="8"/>
  <c r="AL5" i="8"/>
  <c r="AM5" i="8"/>
  <c r="AN5" i="8"/>
  <c r="AN77" i="8"/>
  <c r="AN78" i="8"/>
  <c r="AS5" i="8"/>
  <c r="AE5" i="8"/>
  <c r="AF5" i="8"/>
  <c r="AD5" i="8"/>
  <c r="AV5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5" i="8"/>
  <c r="E6" i="8"/>
  <c r="AC6" i="8"/>
  <c r="AC9" i="8"/>
  <c r="AC10" i="8"/>
  <c r="AC7" i="8"/>
  <c r="AC8" i="8"/>
  <c r="AC11" i="8"/>
  <c r="AC12" i="8"/>
  <c r="AC15" i="8"/>
  <c r="AC16" i="8"/>
  <c r="AC13" i="8"/>
  <c r="AC14" i="8"/>
  <c r="AC17" i="8"/>
  <c r="AC18" i="8"/>
  <c r="AC21" i="8"/>
  <c r="AC22" i="8"/>
  <c r="AC19" i="8"/>
  <c r="AC20" i="8"/>
  <c r="AC23" i="8"/>
  <c r="AC24" i="8"/>
  <c r="AC27" i="8"/>
  <c r="AC28" i="8"/>
  <c r="AC25" i="8"/>
  <c r="AC26" i="8"/>
  <c r="AC29" i="8"/>
  <c r="AC30" i="8"/>
  <c r="AC33" i="8"/>
  <c r="AC34" i="8"/>
  <c r="AC31" i="8"/>
  <c r="AC32" i="8"/>
  <c r="AC35" i="8"/>
  <c r="AC36" i="8"/>
  <c r="AC39" i="8"/>
  <c r="AC40" i="8"/>
  <c r="AC37" i="8"/>
  <c r="AC38" i="8"/>
  <c r="AC41" i="8"/>
  <c r="AC42" i="8"/>
  <c r="AC45" i="8"/>
  <c r="AC46" i="8"/>
  <c r="AC43" i="8"/>
  <c r="AC44" i="8"/>
  <c r="AC47" i="8"/>
  <c r="AC48" i="8"/>
  <c r="AC51" i="8"/>
  <c r="AC52" i="8"/>
  <c r="AC49" i="8"/>
  <c r="AC50" i="8"/>
  <c r="AC53" i="8"/>
  <c r="AC54" i="8"/>
  <c r="AC57" i="8"/>
  <c r="AC58" i="8"/>
  <c r="AC55" i="8"/>
  <c r="AC56" i="8"/>
  <c r="AC59" i="8"/>
  <c r="AC60" i="8"/>
  <c r="AC63" i="8"/>
  <c r="AC64" i="8"/>
  <c r="AC61" i="8"/>
  <c r="AC62" i="8"/>
  <c r="AC65" i="8"/>
  <c r="AC66" i="8"/>
  <c r="AC69" i="8"/>
  <c r="AC70" i="8"/>
  <c r="AC67" i="8"/>
  <c r="AC68" i="8"/>
  <c r="AC71" i="8"/>
  <c r="AC72" i="8"/>
  <c r="AC75" i="8"/>
  <c r="AC76" i="8"/>
  <c r="AC73" i="8"/>
  <c r="AC74" i="8"/>
  <c r="AC5" i="8"/>
  <c r="AV26" i="8"/>
  <c r="AX26" i="8"/>
  <c r="AV10" i="8"/>
  <c r="AX10" i="8"/>
  <c r="AV51" i="8"/>
  <c r="AX51" i="8"/>
  <c r="AV47" i="8"/>
  <c r="AX47" i="8"/>
  <c r="AV43" i="8"/>
  <c r="AW43" i="8"/>
  <c r="AV22" i="8"/>
  <c r="AX22" i="8"/>
  <c r="AV18" i="8"/>
  <c r="AX18" i="8"/>
  <c r="AV14" i="8"/>
  <c r="AX14" i="8"/>
  <c r="AV36" i="8"/>
  <c r="AL77" i="8"/>
  <c r="AL78" i="8"/>
  <c r="AV76" i="8"/>
  <c r="AW76" i="8"/>
  <c r="AV50" i="8"/>
  <c r="AW50" i="8"/>
  <c r="AV49" i="8"/>
  <c r="AV48" i="8"/>
  <c r="AW48" i="8"/>
  <c r="AV46" i="8"/>
  <c r="AX46" i="8"/>
  <c r="AV45" i="8"/>
  <c r="AX45" i="8"/>
  <c r="AV44" i="8"/>
  <c r="AX44" i="8"/>
  <c r="AV42" i="8"/>
  <c r="AX42" i="8"/>
  <c r="AV41" i="8"/>
  <c r="AX41" i="8"/>
  <c r="AV39" i="8"/>
  <c r="AX39" i="8"/>
  <c r="AV38" i="8"/>
  <c r="AX38" i="8"/>
  <c r="AV37" i="8"/>
  <c r="AW37" i="8"/>
  <c r="AV35" i="8"/>
  <c r="AW35" i="8"/>
  <c r="AV33" i="8"/>
  <c r="AW33" i="8"/>
  <c r="AX33" i="8"/>
  <c r="AV31" i="8"/>
  <c r="AW31" i="8"/>
  <c r="AV30" i="8"/>
  <c r="AX30" i="8"/>
  <c r="AV29" i="8"/>
  <c r="AW29" i="8"/>
  <c r="AV28" i="8"/>
  <c r="AX28" i="8"/>
  <c r="AW28" i="8"/>
  <c r="AV27" i="8"/>
  <c r="AW27" i="8"/>
  <c r="AV25" i="8"/>
  <c r="AX25" i="8"/>
  <c r="AV24" i="8"/>
  <c r="AX24" i="8"/>
  <c r="AV23" i="8"/>
  <c r="AX23" i="8"/>
  <c r="AV21" i="8"/>
  <c r="AX21" i="8"/>
  <c r="AV20" i="8"/>
  <c r="AX20" i="8"/>
  <c r="AV19" i="8"/>
  <c r="AW19" i="8"/>
  <c r="AV17" i="8"/>
  <c r="AX17" i="8"/>
  <c r="AV16" i="8"/>
  <c r="AW16" i="8"/>
  <c r="AV15" i="8"/>
  <c r="AW15" i="8"/>
  <c r="AV13" i="8"/>
  <c r="AX13" i="8"/>
  <c r="AV12" i="8"/>
  <c r="AW12" i="8"/>
  <c r="AV11" i="8"/>
  <c r="AW11" i="8"/>
  <c r="AS77" i="8"/>
  <c r="AS78" i="8"/>
  <c r="AG77" i="8"/>
  <c r="AG78" i="8"/>
  <c r="AV9" i="8"/>
  <c r="AW9" i="8"/>
  <c r="AM77" i="8"/>
  <c r="AM78" i="8"/>
  <c r="AV8" i="8"/>
  <c r="AW8" i="8"/>
  <c r="AV7" i="8"/>
  <c r="AW7" i="8"/>
  <c r="AV40" i="8"/>
  <c r="AX40" i="8"/>
  <c r="AW40" i="8"/>
  <c r="AV32" i="8"/>
  <c r="AX32" i="8"/>
  <c r="AV34" i="8"/>
  <c r="AW34" i="8"/>
  <c r="AX34" i="8"/>
  <c r="AW44" i="8"/>
  <c r="AW39" i="8"/>
  <c r="AX31" i="8"/>
  <c r="AX50" i="8"/>
  <c r="AX49" i="8"/>
  <c r="AW49" i="8"/>
  <c r="AW36" i="8"/>
  <c r="AX36" i="8"/>
  <c r="AD77" i="8"/>
  <c r="AD78" i="8"/>
  <c r="AE77" i="8"/>
  <c r="AE78" i="8"/>
  <c r="AH77" i="8"/>
  <c r="AH78" i="8"/>
  <c r="AW10" i="8"/>
  <c r="AW26" i="8"/>
  <c r="AX9" i="8"/>
  <c r="AW30" i="8"/>
  <c r="AW22" i="8"/>
  <c r="AX16" i="8"/>
  <c r="AW38" i="8"/>
  <c r="AW21" i="8"/>
  <c r="AX37" i="8"/>
  <c r="AX11" i="8"/>
  <c r="AW51" i="8"/>
  <c r="AX27" i="8"/>
  <c r="AX29" i="8"/>
  <c r="AW18" i="8"/>
  <c r="AW25" i="8"/>
  <c r="AX48" i="8"/>
  <c r="AW20" i="8"/>
  <c r="AX19" i="8"/>
  <c r="AX7" i="8"/>
  <c r="AW32" i="8"/>
  <c r="AX8" i="8"/>
  <c r="AX35" i="8"/>
  <c r="AW14" i="8"/>
  <c r="AW47" i="8"/>
  <c r="AW23" i="8"/>
  <c r="AX15" i="8"/>
  <c r="AX12" i="8"/>
  <c r="AW45" i="8"/>
  <c r="AW17" i="8"/>
  <c r="AX43" i="8"/>
  <c r="AW24" i="8"/>
  <c r="AW41" i="8"/>
  <c r="AW13" i="8"/>
  <c r="AW46" i="8"/>
  <c r="AW75" i="8"/>
  <c r="AX75" i="8"/>
  <c r="AX73" i="8"/>
  <c r="AW73" i="8"/>
  <c r="AW71" i="8"/>
  <c r="AX71" i="8"/>
  <c r="AX70" i="8"/>
  <c r="AW70" i="8"/>
  <c r="AW68" i="8"/>
  <c r="AX68" i="8"/>
  <c r="AX66" i="8"/>
  <c r="AW66" i="8"/>
  <c r="AW64" i="8"/>
  <c r="AX64" i="8"/>
  <c r="AW62" i="8"/>
  <c r="AX62" i="8"/>
  <c r="AW61" i="8"/>
  <c r="AX61" i="8"/>
  <c r="AX60" i="8"/>
  <c r="AW60" i="8"/>
  <c r="AW59" i="8"/>
  <c r="AX59" i="8"/>
  <c r="AX58" i="8"/>
  <c r="AW58" i="8"/>
  <c r="AX56" i="8"/>
  <c r="AW56" i="8"/>
  <c r="AX55" i="8"/>
  <c r="AW55" i="8"/>
  <c r="AW52" i="8"/>
  <c r="AX52" i="8"/>
  <c r="AX5" i="8"/>
  <c r="AW5" i="8"/>
  <c r="AW6" i="8"/>
  <c r="AX6" i="8"/>
  <c r="AX74" i="8"/>
  <c r="AW74" i="8"/>
  <c r="AX72" i="8"/>
  <c r="AW72" i="8"/>
  <c r="AW69" i="8"/>
  <c r="AX69" i="8"/>
  <c r="AW67" i="8"/>
  <c r="AX67" i="8"/>
  <c r="AX65" i="8"/>
  <c r="AW65" i="8"/>
  <c r="AW63" i="8"/>
  <c r="AX63" i="8"/>
  <c r="AX57" i="8"/>
  <c r="AW57" i="8"/>
  <c r="AW54" i="8"/>
  <c r="AX54" i="8"/>
  <c r="AX53" i="8"/>
  <c r="AW53" i="8"/>
  <c r="AW42" i="8"/>
  <c r="AF77" i="8"/>
  <c r="AF78" i="8"/>
  <c r="AX76" i="8"/>
</calcChain>
</file>

<file path=xl/sharedStrings.xml><?xml version="1.0" encoding="utf-8"?>
<sst xmlns="http://schemas.openxmlformats.org/spreadsheetml/2006/main" count="462" uniqueCount="125">
  <si>
    <t>% of max</t>
  </si>
  <si>
    <t>SUM</t>
  </si>
  <si>
    <t>pcb3038_n30370_bounded-strongly-corr_03.ttp</t>
  </si>
  <si>
    <t>pcb3038_n30370_bounded-strongly-corr_07.ttp</t>
  </si>
  <si>
    <t>pcb3038_n30370_uncorr_03.ttp</t>
  </si>
  <si>
    <t>pcb3038_n30370_uncorr_07.ttp</t>
  </si>
  <si>
    <t>pcb3038_n30370_uncorr-similar-weights_03.ttp</t>
  </si>
  <si>
    <t>pcb3038_n30370_uncorr-similar-weights_07.ttp</t>
  </si>
  <si>
    <t>pcb3038_n9111_bounded-strongly-corr_03.ttp</t>
  </si>
  <si>
    <t>pcb3038_n9111_bounded-strongly-corr_07.ttp</t>
  </si>
  <si>
    <t>pcb3038_n9111_uncorr_03.ttp</t>
  </si>
  <si>
    <t>pcb3038_n9111_uncorr_07.ttp</t>
  </si>
  <si>
    <t>pcb3038_n9111_uncorr-similar-weights_03.ttp</t>
  </si>
  <si>
    <t>pcb3038_n9111_uncorr-similar-weights_07.ttp</t>
  </si>
  <si>
    <t>pla33810_n101427_bounded-strongly-corr_03.ttp</t>
  </si>
  <si>
    <t>pla33810_n101427_bounded-strongly-corr_07.ttp</t>
  </si>
  <si>
    <t>pla33810_n101427_uncorr_03.ttp</t>
  </si>
  <si>
    <t>pla33810_n101427_uncorr_07.ttp</t>
  </si>
  <si>
    <t>pla33810_n101427_uncorr-similar-weights_03.ttp</t>
  </si>
  <si>
    <t>pla33810_n101427_uncorr-similar-weights_07.ttp</t>
  </si>
  <si>
    <t>pla33810_n338090_bounded-strongly-corr_03.ttp</t>
  </si>
  <si>
    <t>pla33810_n338090_bounded-strongly-corr_07.ttp</t>
  </si>
  <si>
    <t>pla33810_n338090_uncorr_03.ttp</t>
  </si>
  <si>
    <t>pla33810_n338090_uncorr_07.ttp</t>
  </si>
  <si>
    <t>pla33810_n338090_uncorr-similar-weights_03.ttp</t>
  </si>
  <si>
    <t>pla33810_n338090_uncorr-similar-weights_07.ttp</t>
  </si>
  <si>
    <t>rat195_n1940_bounded-strongly-corr_03.ttp</t>
  </si>
  <si>
    <t>rat195_n1940_bounded-strongly-corr_07.ttp</t>
  </si>
  <si>
    <t>rat195_n1940_uncorr_03.ttp</t>
  </si>
  <si>
    <t>rat195_n1940_uncorr_07.ttp</t>
  </si>
  <si>
    <t>rat195_n1940_uncorr-similar-weights_03.ttp</t>
  </si>
  <si>
    <t>rat195_n1940_uncorr-similar-weights_07.ttp</t>
  </si>
  <si>
    <t>rat195_n582_bounded-strongly-corr_03.ttp</t>
  </si>
  <si>
    <t>rat195_n582_bounded-strongly-corr_07.ttp</t>
  </si>
  <si>
    <t>rat195_n582_uncorr_03.ttp</t>
  </si>
  <si>
    <t>rat195_n582_uncorr_07.ttp</t>
  </si>
  <si>
    <t>rat195_n582_uncorr-similar-weights_03.ttp</t>
  </si>
  <si>
    <t>rat195_n582_uncorr-similar-weights_07.ttp</t>
  </si>
  <si>
    <t>rat783_n2346_bounded-strongly-corr_03.ttp</t>
  </si>
  <si>
    <t>rat783_n2346_bounded-strongly-corr_07.ttp</t>
  </si>
  <si>
    <t>rat783_n2346_uncorr_03.ttp</t>
  </si>
  <si>
    <t>rat783_n2346_uncorr_07.ttp</t>
  </si>
  <si>
    <t>rat783_n2346_uncorr-similar-weights_03.ttp</t>
  </si>
  <si>
    <t>rat783_n2346_uncorr-similar-weights_07.ttp</t>
  </si>
  <si>
    <t>rat783_n7820_bounded-strongly-corr_03.ttp</t>
  </si>
  <si>
    <t>rat783_n7820_bounded-strongly-corr_07.ttp</t>
  </si>
  <si>
    <t>rat783_n7820_uncorr_03.ttp</t>
  </si>
  <si>
    <t>rat783_n7820_uncorr_07.ttp</t>
  </si>
  <si>
    <t>rat783_n7820_uncorr-similar-weights_03.ttp</t>
  </si>
  <si>
    <t>rat783_n7820_uncorr-similar-weights_07.ttp</t>
  </si>
  <si>
    <t>rl11849_n118480_bounded-strongly-corr_03.ttp</t>
  </si>
  <si>
    <t>rl11849_n118480_bounded-strongly-corr_07.ttp</t>
  </si>
  <si>
    <t>rl11849_n118480_uncorr_03.ttp</t>
  </si>
  <si>
    <t>rl11849_n118480_uncorr_07.ttp</t>
  </si>
  <si>
    <t>rl11849_n118480_uncorr-similar-weights_03.ttp</t>
  </si>
  <si>
    <t>rl11849_n118480_uncorr-similar-weights_07.ttp</t>
  </si>
  <si>
    <t>rl11849_n35544_bounded-strongly-corr_03.ttp</t>
  </si>
  <si>
    <t>rl11849_n35544_bounded-strongly-corr_07.ttp</t>
  </si>
  <si>
    <t>rl11849_n35544_uncorr_03.ttp</t>
  </si>
  <si>
    <t>rl11849_n35544_uncorr_07.ttp</t>
  </si>
  <si>
    <t>rl11849_n35544_uncorr-similar-weights_03.ttp</t>
  </si>
  <si>
    <t>rl11849_n35544_uncorr-similar-weights_07.ttp</t>
  </si>
  <si>
    <t>pla85900_n257697_bounded-strongly-corr_03.ttp</t>
  </si>
  <si>
    <t>pla85900_n257697_bounded-strongly-corr_07.ttp</t>
  </si>
  <si>
    <t>pla85900_n257697_uncorr-similar-weights_03.ttp</t>
  </si>
  <si>
    <t>pla85900_n257697_uncorr-similar-weights_07.ttp</t>
  </si>
  <si>
    <t>pla85900_n257697_uncorr_03.ttp</t>
  </si>
  <si>
    <t>pla85900_n257697_uncorr_07.ttp</t>
  </si>
  <si>
    <t>pla85900_n858990_bounded-strongly-corr_03.ttp</t>
  </si>
  <si>
    <t>pla85900_n858990_bounded-strongly-corr_07.ttp</t>
  </si>
  <si>
    <t>pla85900_n858990_uncorr-similar-weights_03.ttp</t>
  </si>
  <si>
    <t>pla85900_n858990_uncorr-similar-weights_07.ttp</t>
  </si>
  <si>
    <t>pla85900_n858990_uncorr_03.ttp</t>
  </si>
  <si>
    <t>pla85900_n858990_uncorr_07.ttp</t>
  </si>
  <si>
    <t>MIP AVG</t>
  </si>
  <si>
    <t>Ymei AVG</t>
  </si>
  <si>
    <t>-</t>
  </si>
  <si>
    <t>EA</t>
  </si>
  <si>
    <t>RLS</t>
  </si>
  <si>
    <t>SH</t>
  </si>
  <si>
    <t>20-30</t>
  </si>
  <si>
    <t>MAXS</t>
  </si>
  <si>
    <t>Ymei</t>
  </si>
  <si>
    <t>MIP</t>
  </si>
  <si>
    <t>AVG</t>
  </si>
  <si>
    <t>AVERAGES</t>
  </si>
  <si>
    <t>YMEI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</si>
  <si>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</si>
  <si>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</si>
  <si>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</si>
  <si>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</si>
  <si>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</si>
  <si>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</si>
  <si>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</si>
  <si>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</si>
  <si>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</si>
  <si>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</si>
  <si>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</si>
  <si>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</si>
  <si>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</si>
  <si>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</si>
  <si>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</si>
  <si>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</si>
  <si>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Counts</t>
  </si>
  <si>
    <t>SCORE</t>
  </si>
  <si>
    <t>S1</t>
  </si>
  <si>
    <t>S2</t>
  </si>
  <si>
    <t>S3</t>
  </si>
  <si>
    <t>S4</t>
  </si>
  <si>
    <t>S5</t>
  </si>
  <si>
    <t>C1</t>
  </si>
  <si>
    <t>C2</t>
  </si>
  <si>
    <t>C3</t>
  </si>
  <si>
    <t>C4</t>
  </si>
  <si>
    <t>C5</t>
  </si>
  <si>
    <t>C6</t>
  </si>
  <si>
    <t>Scores</t>
  </si>
  <si>
    <t>SUM -86k</t>
  </si>
  <si>
    <t>AVG -86k</t>
  </si>
  <si>
    <t>MATLS</t>
  </si>
  <si>
    <t>with function:</t>
  </si>
  <si>
    <t>values only</t>
  </si>
  <si>
    <t>remaining: &gt;96% ratio</t>
  </si>
  <si>
    <t>avg</t>
  </si>
  <si>
    <t>avg2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</si>
</sst>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0" xfId="0" applyFont="1"/>
    <xf numFmtId="11" fontId="2" fillId="0" borderId="0" xfId="0" applyNumberFormat="1" applyFont="1"/>
    <xf numFmtId="0" fontId="4" fillId="2" borderId="1" xfId="1" applyFont="1"/>
    <xf numFmtId="164" fontId="0" fillId="3" borderId="0" xfId="0" applyNumberFormat="1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1" fillId="4" borderId="2" xfId="4" applyFont="1" applyAlignment="1">
      <alignment horizontal="center"/>
    </xf>
    <xf numFmtId="165" fontId="0" fillId="0" borderId="0" xfId="0" applyNumberFormat="1"/>
    <xf numFmtId="2" fontId="0" fillId="0" borderId="0" xfId="0" applyNumberFormat="1"/>
    <xf numFmtId="165" fontId="0" fillId="0" borderId="0" xfId="0" applyNumberFormat="1" applyFont="1"/>
    <xf numFmtId="165" fontId="8" fillId="0" borderId="0" xfId="0" applyNumberFormat="1" applyFont="1"/>
  </cellXfs>
  <cellStyles count="5">
    <cellStyle name="Followed Hyperlink" xfId="3" builtinId="9" hidden="1"/>
    <cellStyle name="Hyperlink" xfId="2" builtinId="8" hidden="1"/>
    <cellStyle name="Input" xfId="1" builtinId="20"/>
    <cellStyle name="Normal" xfId="0" builtinId="0"/>
    <cellStyle name="Note" xfId="4" builtinId="10"/>
  </cellStyles>
  <dxfs count="73"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/>
        <i val="0"/>
      </font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'72rawResults'!$AD$5:$AD$40</c:f>
              <c:numCache>
                <c:formatCode>0.000</c:formatCode>
                <c:ptCount val="36"/>
                <c:pt idx="0">
                  <c:v>0.979364192156463</c:v>
                </c:pt>
                <c:pt idx="1">
                  <c:v>0.976366373677462</c:v>
                </c:pt>
                <c:pt idx="2">
                  <c:v>0.979871775153553</c:v>
                </c:pt>
                <c:pt idx="3">
                  <c:v>0.983139192479601</c:v>
                </c:pt>
                <c:pt idx="4">
                  <c:v>0.970288495832014</c:v>
                </c:pt>
                <c:pt idx="5">
                  <c:v>0.97621220823621</c:v>
                </c:pt>
                <c:pt idx="6">
                  <c:v>0.98071422855239</c:v>
                </c:pt>
                <c:pt idx="7">
                  <c:v>0.969635961234709</c:v>
                </c:pt>
                <c:pt idx="8">
                  <c:v>0.97084763279446</c:v>
                </c:pt>
                <c:pt idx="9">
                  <c:v>0.97805538210579</c:v>
                </c:pt>
                <c:pt idx="10">
                  <c:v>0.948030972740871</c:v>
                </c:pt>
                <c:pt idx="11">
                  <c:v>0.96161164689289</c:v>
                </c:pt>
                <c:pt idx="12">
                  <c:v>0.913329188101927</c:v>
                </c:pt>
                <c:pt idx="13">
                  <c:v>0.910281424988786</c:v>
                </c:pt>
                <c:pt idx="14">
                  <c:v>0.706393143952843</c:v>
                </c:pt>
                <c:pt idx="15">
                  <c:v>0.951442042614735</c:v>
                </c:pt>
                <c:pt idx="16">
                  <c:v>0.903736801671139</c:v>
                </c:pt>
                <c:pt idx="17">
                  <c:v>0.922447014294158</c:v>
                </c:pt>
                <c:pt idx="18">
                  <c:v>0.922447055173456</c:v>
                </c:pt>
                <c:pt idx="19">
                  <c:v>0.926090525062393</c:v>
                </c:pt>
                <c:pt idx="20">
                  <c:v>0.946723443260029</c:v>
                </c:pt>
                <c:pt idx="21">
                  <c:v>0.949934034968065</c:v>
                </c:pt>
                <c:pt idx="22">
                  <c:v>0.912923790359356</c:v>
                </c:pt>
                <c:pt idx="23">
                  <c:v>0.939127703715611</c:v>
                </c:pt>
                <c:pt idx="24">
                  <c:v>0.958391714910597</c:v>
                </c:pt>
                <c:pt idx="25">
                  <c:v>0.961305431781722</c:v>
                </c:pt>
                <c:pt idx="26">
                  <c:v>0.97353809837645</c:v>
                </c:pt>
                <c:pt idx="27">
                  <c:v>0.976294335097932</c:v>
                </c:pt>
                <c:pt idx="28">
                  <c:v>0.95087775574847</c:v>
                </c:pt>
                <c:pt idx="29">
                  <c:v>0.957742520848045</c:v>
                </c:pt>
                <c:pt idx="30">
                  <c:v>0.959453981493946</c:v>
                </c:pt>
                <c:pt idx="31">
                  <c:v>0.966348651395971</c:v>
                </c:pt>
                <c:pt idx="32">
                  <c:v>0.976048342551134</c:v>
                </c:pt>
                <c:pt idx="33">
                  <c:v>0.979325821483092</c:v>
                </c:pt>
                <c:pt idx="34">
                  <c:v>0.956821060029176</c:v>
                </c:pt>
                <c:pt idx="35">
                  <c:v>0.966041088384176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'72rawResults'!$AE$5:$AE$40</c:f>
              <c:numCache>
                <c:formatCode>0.000</c:formatCode>
                <c:ptCount val="36"/>
                <c:pt idx="0">
                  <c:v>0.981514197859958</c:v>
                </c:pt>
                <c:pt idx="1">
                  <c:v>0.97314759798628</c:v>
                </c:pt>
                <c:pt idx="2">
                  <c:v>0.981136750621407</c:v>
                </c:pt>
                <c:pt idx="3">
                  <c:v>0.98322396434102</c:v>
                </c:pt>
                <c:pt idx="4">
                  <c:v>0.965637274793168</c:v>
                </c:pt>
                <c:pt idx="5">
                  <c:v>0.976069769152098</c:v>
                </c:pt>
                <c:pt idx="6">
                  <c:v>0.984544235428255</c:v>
                </c:pt>
                <c:pt idx="7">
                  <c:v>0.968494688303896</c:v>
                </c:pt>
                <c:pt idx="8">
                  <c:v>0.973609918560314</c:v>
                </c:pt>
                <c:pt idx="9">
                  <c:v>0.978145375404481</c:v>
                </c:pt>
                <c:pt idx="10">
                  <c:v>0.949286538029757</c:v>
                </c:pt>
                <c:pt idx="11">
                  <c:v>0.961273816983267</c:v>
                </c:pt>
                <c:pt idx="12">
                  <c:v>0.923783769296247</c:v>
                </c:pt>
                <c:pt idx="13">
                  <c:v>0.919475544743649</c:v>
                </c:pt>
                <c:pt idx="14">
                  <c:v>0.708408604394229</c:v>
                </c:pt>
                <c:pt idx="15">
                  <c:v>0.948034062258104</c:v>
                </c:pt>
                <c:pt idx="16">
                  <c:v>0.923558279654038</c:v>
                </c:pt>
                <c:pt idx="17">
                  <c:v>0.926426896589446</c:v>
                </c:pt>
                <c:pt idx="18">
                  <c:v>0.916585698615964</c:v>
                </c:pt>
                <c:pt idx="19">
                  <c:v>0.924491826269756</c:v>
                </c:pt>
                <c:pt idx="20">
                  <c:v>0.951353109096964</c:v>
                </c:pt>
                <c:pt idx="21">
                  <c:v>0.95952607696923</c:v>
                </c:pt>
                <c:pt idx="22">
                  <c:v>0.917632225990452</c:v>
                </c:pt>
                <c:pt idx="23">
                  <c:v>0.943654940727622</c:v>
                </c:pt>
                <c:pt idx="24">
                  <c:v>0.962172266606262</c:v>
                </c:pt>
                <c:pt idx="25">
                  <c:v>0.962924760239362</c:v>
                </c:pt>
                <c:pt idx="26">
                  <c:v>0.975646251935416</c:v>
                </c:pt>
                <c:pt idx="27">
                  <c:v>0.980590016537941</c:v>
                </c:pt>
                <c:pt idx="28">
                  <c:v>0.951948065676397</c:v>
                </c:pt>
                <c:pt idx="29">
                  <c:v>0.957057654962786</c:v>
                </c:pt>
                <c:pt idx="30">
                  <c:v>0.966847547723298</c:v>
                </c:pt>
                <c:pt idx="31">
                  <c:v>0.965117295413325</c:v>
                </c:pt>
                <c:pt idx="32">
                  <c:v>0.979556672599482</c:v>
                </c:pt>
                <c:pt idx="33">
                  <c:v>0.982132543521926</c:v>
                </c:pt>
                <c:pt idx="34">
                  <c:v>0.959666454688772</c:v>
                </c:pt>
                <c:pt idx="35">
                  <c:v>0.97335512060765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'72rawResults'!$AF$5:$AF$40</c:f>
              <c:numCache>
                <c:formatCode>0.000</c:formatCode>
                <c:ptCount val="36"/>
                <c:pt idx="0">
                  <c:v>0.979748750988555</c:v>
                </c:pt>
                <c:pt idx="1">
                  <c:v>0.971898068377368</c:v>
                </c:pt>
                <c:pt idx="2">
                  <c:v>0.979796774964199</c:v>
                </c:pt>
                <c:pt idx="3">
                  <c:v>0.985221641306081</c:v>
                </c:pt>
                <c:pt idx="4">
                  <c:v>0.970802757699784</c:v>
                </c:pt>
                <c:pt idx="5">
                  <c:v>0.976216819722402</c:v>
                </c:pt>
                <c:pt idx="6">
                  <c:v>0.983852853403055</c:v>
                </c:pt>
                <c:pt idx="7">
                  <c:v>0.967623400255586</c:v>
                </c:pt>
                <c:pt idx="8">
                  <c:v>0.975129552248</c:v>
                </c:pt>
                <c:pt idx="9">
                  <c:v>0.977066408546398</c:v>
                </c:pt>
                <c:pt idx="10">
                  <c:v>0.953294332549497</c:v>
                </c:pt>
                <c:pt idx="11">
                  <c:v>0.96453278057432</c:v>
                </c:pt>
                <c:pt idx="12">
                  <c:v>0.932252120107069</c:v>
                </c:pt>
                <c:pt idx="13">
                  <c:v>0.923791447311587</c:v>
                </c:pt>
                <c:pt idx="14">
                  <c:v>0.714374379908467</c:v>
                </c:pt>
                <c:pt idx="15">
                  <c:v>0.957428606794004</c:v>
                </c:pt>
                <c:pt idx="16">
                  <c:v>0.917672678208198</c:v>
                </c:pt>
                <c:pt idx="17">
                  <c:v>0.943128288893688</c:v>
                </c:pt>
                <c:pt idx="18">
                  <c:v>0.931664278479734</c:v>
                </c:pt>
                <c:pt idx="19">
                  <c:v>0.9335081691622</c:v>
                </c:pt>
                <c:pt idx="20">
                  <c:v>0.955241442294395</c:v>
                </c:pt>
                <c:pt idx="21">
                  <c:v>0.959093734336801</c:v>
                </c:pt>
                <c:pt idx="22">
                  <c:v>0.922079769676487</c:v>
                </c:pt>
                <c:pt idx="23">
                  <c:v>0.943422094126035</c:v>
                </c:pt>
                <c:pt idx="24">
                  <c:v>0.966074745797728</c:v>
                </c:pt>
                <c:pt idx="25">
                  <c:v>0.972247316215394</c:v>
                </c:pt>
                <c:pt idx="26">
                  <c:v>0.973993639709955</c:v>
                </c:pt>
                <c:pt idx="27">
                  <c:v>0.979914725557424</c:v>
                </c:pt>
                <c:pt idx="28">
                  <c:v>0.951517311783446</c:v>
                </c:pt>
                <c:pt idx="29">
                  <c:v>0.957097387517798</c:v>
                </c:pt>
                <c:pt idx="30">
                  <c:v>0.967423574159627</c:v>
                </c:pt>
                <c:pt idx="31">
                  <c:v>0.967865785772752</c:v>
                </c:pt>
                <c:pt idx="32">
                  <c:v>0.973638857384761</c:v>
                </c:pt>
                <c:pt idx="33">
                  <c:v>0.980699036750339</c:v>
                </c:pt>
                <c:pt idx="34">
                  <c:v>0.954422017133547</c:v>
                </c:pt>
                <c:pt idx="35">
                  <c:v>0.966854029918112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'72rawResults'!$AG$5:$AG$40</c:f>
              <c:numCache>
                <c:formatCode>0.000</c:formatCode>
                <c:ptCount val="36"/>
                <c:pt idx="0">
                  <c:v>0.979208609806877</c:v>
                </c:pt>
                <c:pt idx="1">
                  <c:v>0.97130812685385</c:v>
                </c:pt>
                <c:pt idx="2">
                  <c:v>0.978836566534316</c:v>
                </c:pt>
                <c:pt idx="3">
                  <c:v>0.981672461625353</c:v>
                </c:pt>
                <c:pt idx="4">
                  <c:v>0.96537155091166</c:v>
                </c:pt>
                <c:pt idx="5">
                  <c:v>0.971997766156398</c:v>
                </c:pt>
                <c:pt idx="6">
                  <c:v>0.982199171787921</c:v>
                </c:pt>
                <c:pt idx="7">
                  <c:v>0.965781011200784</c:v>
                </c:pt>
                <c:pt idx="8">
                  <c:v>0.972762779402593</c:v>
                </c:pt>
                <c:pt idx="9">
                  <c:v>0.978168790926932</c:v>
                </c:pt>
                <c:pt idx="10">
                  <c:v>0.949642864532068</c:v>
                </c:pt>
                <c:pt idx="11">
                  <c:v>0.962589494596952</c:v>
                </c:pt>
                <c:pt idx="12">
                  <c:v>0.928580547134625</c:v>
                </c:pt>
                <c:pt idx="13">
                  <c:v>0.925046086534176</c:v>
                </c:pt>
                <c:pt idx="14">
                  <c:v>0.714485370807153</c:v>
                </c:pt>
                <c:pt idx="15">
                  <c:v>0.956194018833146</c:v>
                </c:pt>
                <c:pt idx="16">
                  <c:v>0.924364690078162</c:v>
                </c:pt>
                <c:pt idx="17">
                  <c:v>0.936411920420517</c:v>
                </c:pt>
                <c:pt idx="18">
                  <c:v>0.933527968502328</c:v>
                </c:pt>
                <c:pt idx="19">
                  <c:v>0.928985936384409</c:v>
                </c:pt>
                <c:pt idx="20">
                  <c:v>0.950408455560463</c:v>
                </c:pt>
                <c:pt idx="21">
                  <c:v>0.957220896249218</c:v>
                </c:pt>
                <c:pt idx="22">
                  <c:v>0.919962878498196</c:v>
                </c:pt>
                <c:pt idx="23">
                  <c:v>0.940744516331716</c:v>
                </c:pt>
                <c:pt idx="24">
                  <c:v>0.968218760252523</c:v>
                </c:pt>
                <c:pt idx="25">
                  <c:v>0.970120878348253</c:v>
                </c:pt>
                <c:pt idx="26">
                  <c:v>0.982899288966214</c:v>
                </c:pt>
                <c:pt idx="27">
                  <c:v>0.983590585998545</c:v>
                </c:pt>
                <c:pt idx="28">
                  <c:v>0.958416816080517</c:v>
                </c:pt>
                <c:pt idx="29">
                  <c:v>0.963867044919023</c:v>
                </c:pt>
                <c:pt idx="30">
                  <c:v>0.958408001047957</c:v>
                </c:pt>
                <c:pt idx="31">
                  <c:v>0.97197401095312</c:v>
                </c:pt>
                <c:pt idx="32">
                  <c:v>0.977578209684526</c:v>
                </c:pt>
                <c:pt idx="33">
                  <c:v>0.982070908559117</c:v>
                </c:pt>
                <c:pt idx="34">
                  <c:v>0.950956511899616</c:v>
                </c:pt>
                <c:pt idx="35">
                  <c:v>0.966398688241066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'72rawResults'!$AH$5:$AH$40</c:f>
              <c:numCache>
                <c:formatCode>0.000</c:formatCode>
                <c:ptCount val="36"/>
                <c:pt idx="0">
                  <c:v>0.994885550177143</c:v>
                </c:pt>
                <c:pt idx="1">
                  <c:v>0.994418061048582</c:v>
                </c:pt>
                <c:pt idx="2">
                  <c:v>0.997336001810173</c:v>
                </c:pt>
                <c:pt idx="3">
                  <c:v>0.996571868380266</c:v>
                </c:pt>
                <c:pt idx="4">
                  <c:v>0.991082433451605</c:v>
                </c:pt>
                <c:pt idx="5">
                  <c:v>0.995624024933474</c:v>
                </c:pt>
                <c:pt idx="6">
                  <c:v>0.996071091935216</c:v>
                </c:pt>
                <c:pt idx="7">
                  <c:v>0.991542028867154</c:v>
                </c:pt>
                <c:pt idx="8">
                  <c:v>0.995590525241876</c:v>
                </c:pt>
                <c:pt idx="9">
                  <c:v>0.995497132663607</c:v>
                </c:pt>
                <c:pt idx="10">
                  <c:v>0.988729450449695</c:v>
                </c:pt>
                <c:pt idx="11">
                  <c:v>0.991200948480611</c:v>
                </c:pt>
                <c:pt idx="12">
                  <c:v>0.978696317170539</c:v>
                </c:pt>
                <c:pt idx="13">
                  <c:v>0.978650239370894</c:v>
                </c:pt>
                <c:pt idx="14">
                  <c:v>0.734673076520267</c:v>
                </c:pt>
                <c:pt idx="15">
                  <c:v>0.981763402554131</c:v>
                </c:pt>
                <c:pt idx="16">
                  <c:v>0.974903197084394</c:v>
                </c:pt>
                <c:pt idx="17">
                  <c:v>0.979860199977103</c:v>
                </c:pt>
                <c:pt idx="18">
                  <c:v>0.973004688783091</c:v>
                </c:pt>
                <c:pt idx="19">
                  <c:v>0.971084242179305</c:v>
                </c:pt>
                <c:pt idx="20">
                  <c:v>0.982677047745373</c:v>
                </c:pt>
                <c:pt idx="21">
                  <c:v>0.984142265825489</c:v>
                </c:pt>
                <c:pt idx="22">
                  <c:v>0.976924630845439</c:v>
                </c:pt>
                <c:pt idx="23">
                  <c:v>0.982886349986791</c:v>
                </c:pt>
                <c:pt idx="24">
                  <c:v>0.98308642894364</c:v>
                </c:pt>
                <c:pt idx="25">
                  <c:v>0.978287961668086</c:v>
                </c:pt>
                <c:pt idx="26">
                  <c:v>0.988570295201298</c:v>
                </c:pt>
                <c:pt idx="27">
                  <c:v>0.985955339725181</c:v>
                </c:pt>
                <c:pt idx="28">
                  <c:v>0.975865271719959</c:v>
                </c:pt>
                <c:pt idx="29">
                  <c:v>0.973637280388462</c:v>
                </c:pt>
                <c:pt idx="30">
                  <c:v>0.96775193877654</c:v>
                </c:pt>
                <c:pt idx="31">
                  <c:v>0.97211275415842</c:v>
                </c:pt>
                <c:pt idx="32">
                  <c:v>0.975330027925314</c:v>
                </c:pt>
                <c:pt idx="33">
                  <c:v>0.979255608913214</c:v>
                </c:pt>
                <c:pt idx="34">
                  <c:v>0.974724996056266</c:v>
                </c:pt>
                <c:pt idx="35">
                  <c:v>0.969370726639634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'72rawResults'!$AI$5:$AI$40</c:f>
              <c:numCache>
                <c:formatCode>0.000</c:formatCode>
                <c:ptCount val="36"/>
                <c:pt idx="0">
                  <c:v>0.981321600420504</c:v>
                </c:pt>
                <c:pt idx="1">
                  <c:v>0.974235328715236</c:v>
                </c:pt>
                <c:pt idx="2">
                  <c:v>0.980271927188936</c:v>
                </c:pt>
                <c:pt idx="3">
                  <c:v>0.985109784216502</c:v>
                </c:pt>
                <c:pt idx="4">
                  <c:v>0.974993206485395</c:v>
                </c:pt>
                <c:pt idx="5">
                  <c:v>0.977193931958624</c:v>
                </c:pt>
                <c:pt idx="6">
                  <c:v>0.98281915778111</c:v>
                </c:pt>
                <c:pt idx="7">
                  <c:v>0.969008286202697</c:v>
                </c:pt>
                <c:pt idx="8">
                  <c:v>0.974544523468611</c:v>
                </c:pt>
                <c:pt idx="9">
                  <c:v>0.977466240335093</c:v>
                </c:pt>
                <c:pt idx="10">
                  <c:v>0.948270643525196</c:v>
                </c:pt>
                <c:pt idx="11">
                  <c:v>0.961733056750844</c:v>
                </c:pt>
                <c:pt idx="12">
                  <c:v>0.92576159690217</c:v>
                </c:pt>
                <c:pt idx="13">
                  <c:v>0.923889764181153</c:v>
                </c:pt>
                <c:pt idx="14">
                  <c:v>0.706906068710592</c:v>
                </c:pt>
                <c:pt idx="15">
                  <c:v>0.956373310260186</c:v>
                </c:pt>
                <c:pt idx="16">
                  <c:v>0.915651506203021</c:v>
                </c:pt>
                <c:pt idx="17">
                  <c:v>0.928509389789851</c:v>
                </c:pt>
                <c:pt idx="18">
                  <c:v>0.935186830948607</c:v>
                </c:pt>
                <c:pt idx="19">
                  <c:v>0.943493162115848</c:v>
                </c:pt>
                <c:pt idx="20">
                  <c:v>0.960818492123237</c:v>
                </c:pt>
                <c:pt idx="21">
                  <c:v>0.96320506103571</c:v>
                </c:pt>
                <c:pt idx="22">
                  <c:v>0.933276463312004</c:v>
                </c:pt>
                <c:pt idx="23">
                  <c:v>0.949331216240822</c:v>
                </c:pt>
                <c:pt idx="24">
                  <c:v>0.963604619134274</c:v>
                </c:pt>
                <c:pt idx="25">
                  <c:v>0.970420789512136</c:v>
                </c:pt>
                <c:pt idx="26">
                  <c:v>0.977597624037854</c:v>
                </c:pt>
                <c:pt idx="27">
                  <c:v>0.980759975588253</c:v>
                </c:pt>
                <c:pt idx="28">
                  <c:v>0.961196830623042</c:v>
                </c:pt>
                <c:pt idx="29">
                  <c:v>0.961763837795006</c:v>
                </c:pt>
                <c:pt idx="30">
                  <c:v>0.969451487234447</c:v>
                </c:pt>
                <c:pt idx="31">
                  <c:v>0.976344430758486</c:v>
                </c:pt>
                <c:pt idx="32">
                  <c:v>0.977114046169146</c:v>
                </c:pt>
                <c:pt idx="33">
                  <c:v>0.981756750320743</c:v>
                </c:pt>
                <c:pt idx="34">
                  <c:v>0.969972916338632</c:v>
                </c:pt>
                <c:pt idx="35">
                  <c:v>0.971742572113978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'72rawResults'!$AJ$5:$AJ$40</c:f>
              <c:numCache>
                <c:formatCode>0.000</c:formatCode>
                <c:ptCount val="36"/>
                <c:pt idx="0">
                  <c:v>0.9806512790458</c:v>
                </c:pt>
                <c:pt idx="1">
                  <c:v>0.974045658996105</c:v>
                </c:pt>
                <c:pt idx="2">
                  <c:v>0.977704401325402</c:v>
                </c:pt>
                <c:pt idx="3">
                  <c:v>0.982083781281926</c:v>
                </c:pt>
                <c:pt idx="4">
                  <c:v>0.969296332106248</c:v>
                </c:pt>
                <c:pt idx="5">
                  <c:v>0.978777346220686</c:v>
                </c:pt>
                <c:pt idx="6">
                  <c:v>0.984876578099656</c:v>
                </c:pt>
                <c:pt idx="7">
                  <c:v>0.969798187681047</c:v>
                </c:pt>
                <c:pt idx="8">
                  <c:v>0.97392797096647</c:v>
                </c:pt>
                <c:pt idx="9">
                  <c:v>0.978503623928244</c:v>
                </c:pt>
                <c:pt idx="10">
                  <c:v>0.951547270510773</c:v>
                </c:pt>
                <c:pt idx="11">
                  <c:v>0.959856441561505</c:v>
                </c:pt>
                <c:pt idx="12">
                  <c:v>0.934691776993896</c:v>
                </c:pt>
                <c:pt idx="13">
                  <c:v>0.929638297616139</c:v>
                </c:pt>
                <c:pt idx="14">
                  <c:v>0.713195514317598</c:v>
                </c:pt>
                <c:pt idx="15">
                  <c:v>0.960272100136389</c:v>
                </c:pt>
                <c:pt idx="16">
                  <c:v>0.922319880941623</c:v>
                </c:pt>
                <c:pt idx="17">
                  <c:v>0.938644435310028</c:v>
                </c:pt>
                <c:pt idx="18">
                  <c:v>0.923832104532702</c:v>
                </c:pt>
                <c:pt idx="19">
                  <c:v>0.923756403891469</c:v>
                </c:pt>
                <c:pt idx="20">
                  <c:v>0.948498834232976</c:v>
                </c:pt>
                <c:pt idx="21">
                  <c:v>0.956350696045721</c:v>
                </c:pt>
                <c:pt idx="22">
                  <c:v>0.919525477353432</c:v>
                </c:pt>
                <c:pt idx="23">
                  <c:v>0.936250737222995</c:v>
                </c:pt>
                <c:pt idx="24">
                  <c:v>0.961980597756327</c:v>
                </c:pt>
                <c:pt idx="25">
                  <c:v>0.965282819627131</c:v>
                </c:pt>
                <c:pt idx="26">
                  <c:v>0.981857741837616</c:v>
                </c:pt>
                <c:pt idx="27">
                  <c:v>0.981695009305397</c:v>
                </c:pt>
                <c:pt idx="28">
                  <c:v>0.95989663575863</c:v>
                </c:pt>
                <c:pt idx="29">
                  <c:v>0.964255105979885</c:v>
                </c:pt>
                <c:pt idx="30">
                  <c:v>0.959754571352885</c:v>
                </c:pt>
                <c:pt idx="31">
                  <c:v>0.96327783270226</c:v>
                </c:pt>
                <c:pt idx="32">
                  <c:v>0.973202413686367</c:v>
                </c:pt>
                <c:pt idx="33">
                  <c:v>0.976680512221182</c:v>
                </c:pt>
                <c:pt idx="34">
                  <c:v>0.957933279751126</c:v>
                </c:pt>
                <c:pt idx="35">
                  <c:v>0.968358904588601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'72rawResults'!$AK$5:$AK$40</c:f>
              <c:numCache>
                <c:formatCode>0.000</c:formatCode>
                <c:ptCount val="36"/>
                <c:pt idx="0">
                  <c:v>0.991389737893696</c:v>
                </c:pt>
                <c:pt idx="1">
                  <c:v>0.990076250307408</c:v>
                </c:pt>
                <c:pt idx="2">
                  <c:v>0.993943695020842</c:v>
                </c:pt>
                <c:pt idx="3">
                  <c:v>0.994820797349888</c:v>
                </c:pt>
                <c:pt idx="4">
                  <c:v>0.992478935003631</c:v>
                </c:pt>
                <c:pt idx="5">
                  <c:v>0.993036053623766</c:v>
                </c:pt>
                <c:pt idx="6">
                  <c:v>0.993294937016327</c:v>
                </c:pt>
                <c:pt idx="7">
                  <c:v>0.986953043591627</c:v>
                </c:pt>
                <c:pt idx="8">
                  <c:v>0.99168917500011</c:v>
                </c:pt>
                <c:pt idx="9">
                  <c:v>0.992952772785735</c:v>
                </c:pt>
                <c:pt idx="10">
                  <c:v>0.982375400961829</c:v>
                </c:pt>
                <c:pt idx="11">
                  <c:v>0.985807904716097</c:v>
                </c:pt>
                <c:pt idx="12">
                  <c:v>0.954502842296451</c:v>
                </c:pt>
                <c:pt idx="13">
                  <c:v>0.942120903656814</c:v>
                </c:pt>
                <c:pt idx="14">
                  <c:v>0.71436852150892</c:v>
                </c:pt>
                <c:pt idx="15">
                  <c:v>0.963873002334568</c:v>
                </c:pt>
                <c:pt idx="16">
                  <c:v>0.936699776032479</c:v>
                </c:pt>
                <c:pt idx="17">
                  <c:v>0.947407405487937</c:v>
                </c:pt>
                <c:pt idx="18">
                  <c:v>0.938299336675201</c:v>
                </c:pt>
                <c:pt idx="19">
                  <c:v>0.94909723329287</c:v>
                </c:pt>
                <c:pt idx="20">
                  <c:v>0.953246133212254</c:v>
                </c:pt>
                <c:pt idx="21">
                  <c:v>0.96018123606903</c:v>
                </c:pt>
                <c:pt idx="22">
                  <c:v>0.935480452299139</c:v>
                </c:pt>
                <c:pt idx="23">
                  <c:v>0.943613835254249</c:v>
                </c:pt>
                <c:pt idx="24">
                  <c:v>0.963220302583343</c:v>
                </c:pt>
                <c:pt idx="25">
                  <c:v>0.96846504227031</c:v>
                </c:pt>
                <c:pt idx="26">
                  <c:v>0.941620021952777</c:v>
                </c:pt>
                <c:pt idx="27">
                  <c:v>0.956169597539023</c:v>
                </c:pt>
                <c:pt idx="28">
                  <c:v>0.925614306130947</c:v>
                </c:pt>
                <c:pt idx="29">
                  <c:v>0.934263473047078</c:v>
                </c:pt>
                <c:pt idx="30">
                  <c:v>0.962296417099843</c:v>
                </c:pt>
                <c:pt idx="31">
                  <c:v>0.970296326458777</c:v>
                </c:pt>
                <c:pt idx="32">
                  <c:v>0.920974642829747</c:v>
                </c:pt>
                <c:pt idx="33">
                  <c:v>0.946180021663578</c:v>
                </c:pt>
                <c:pt idx="34">
                  <c:v>0.918253282363621</c:v>
                </c:pt>
                <c:pt idx="35">
                  <c:v>0.931651184838652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'72rawResults'!$AL$5:$AL$40</c:f>
              <c:numCache>
                <c:formatCode>0.000</c:formatCode>
                <c:ptCount val="36"/>
                <c:pt idx="0">
                  <c:v>0.991170516840572</c:v>
                </c:pt>
                <c:pt idx="1">
                  <c:v>0.990042969360666</c:v>
                </c:pt>
                <c:pt idx="2">
                  <c:v>0.994392807988925</c:v>
                </c:pt>
                <c:pt idx="3">
                  <c:v>0.993869013449805</c:v>
                </c:pt>
                <c:pt idx="4">
                  <c:v>0.991329374028615</c:v>
                </c:pt>
                <c:pt idx="5">
                  <c:v>0.992492072632969</c:v>
                </c:pt>
                <c:pt idx="6">
                  <c:v>0.9932987584844</c:v>
                </c:pt>
                <c:pt idx="7">
                  <c:v>0.987848952102339</c:v>
                </c:pt>
                <c:pt idx="8">
                  <c:v>0.991349835266927</c:v>
                </c:pt>
                <c:pt idx="9">
                  <c:v>0.993017137519268</c:v>
                </c:pt>
                <c:pt idx="10">
                  <c:v>0.982514642070563</c:v>
                </c:pt>
                <c:pt idx="11">
                  <c:v>0.984302890734323</c:v>
                </c:pt>
                <c:pt idx="12">
                  <c:v>0.940329878054782</c:v>
                </c:pt>
                <c:pt idx="13">
                  <c:v>0.952820923244435</c:v>
                </c:pt>
                <c:pt idx="14">
                  <c:v>0.714581697141367</c:v>
                </c:pt>
                <c:pt idx="15">
                  <c:v>0.960014601296068</c:v>
                </c:pt>
                <c:pt idx="16">
                  <c:v>0.93261437333007</c:v>
                </c:pt>
                <c:pt idx="17">
                  <c:v>0.938845679577317</c:v>
                </c:pt>
                <c:pt idx="18">
                  <c:v>0.932859394770969</c:v>
                </c:pt>
                <c:pt idx="19">
                  <c:v>0.943218018367911</c:v>
                </c:pt>
                <c:pt idx="20">
                  <c:v>0.954594968108149</c:v>
                </c:pt>
                <c:pt idx="21">
                  <c:v>0.961093880369555</c:v>
                </c:pt>
                <c:pt idx="22">
                  <c:v>0.92791179784863</c:v>
                </c:pt>
                <c:pt idx="23">
                  <c:v>0.950784801248445</c:v>
                </c:pt>
                <c:pt idx="24">
                  <c:v>0.957860209658341</c:v>
                </c:pt>
                <c:pt idx="25">
                  <c:v>0.958825670002318</c:v>
                </c:pt>
                <c:pt idx="26">
                  <c:v>0.941294105783409</c:v>
                </c:pt>
                <c:pt idx="27">
                  <c:v>0.953798754599212</c:v>
                </c:pt>
                <c:pt idx="28">
                  <c:v>0.923413654220103</c:v>
                </c:pt>
                <c:pt idx="29">
                  <c:v>0.933045658066435</c:v>
                </c:pt>
                <c:pt idx="30">
                  <c:v>0.971458935791855</c:v>
                </c:pt>
                <c:pt idx="31">
                  <c:v>0.976054683011048</c:v>
                </c:pt>
                <c:pt idx="32">
                  <c:v>0.919545398944259</c:v>
                </c:pt>
                <c:pt idx="33">
                  <c:v>0.945032227160145</c:v>
                </c:pt>
                <c:pt idx="34">
                  <c:v>0.926955358012391</c:v>
                </c:pt>
                <c:pt idx="35">
                  <c:v>0.932312928893427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'72rawResults'!$AM$5:$AM$40</c:f>
              <c:numCache>
                <c:formatCode>0.000</c:formatCode>
                <c:ptCount val="36"/>
                <c:pt idx="0">
                  <c:v>0.980925237728733</c:v>
                </c:pt>
                <c:pt idx="1">
                  <c:v>0.976924676127233</c:v>
                </c:pt>
                <c:pt idx="2">
                  <c:v>0.985229198626063</c:v>
                </c:pt>
                <c:pt idx="3">
                  <c:v>0.989343738520163</c:v>
                </c:pt>
                <c:pt idx="4">
                  <c:v>0.971976548823007</c:v>
                </c:pt>
                <c:pt idx="5">
                  <c:v>0.98399312283622</c:v>
                </c:pt>
                <c:pt idx="6">
                  <c:v>0.989712364305252</c:v>
                </c:pt>
                <c:pt idx="7">
                  <c:v>0.985993801083024</c:v>
                </c:pt>
                <c:pt idx="8">
                  <c:v>0.989115174274918</c:v>
                </c:pt>
                <c:pt idx="9">
                  <c:v>0.992337344869084</c:v>
                </c:pt>
                <c:pt idx="10">
                  <c:v>0.975719017089059</c:v>
                </c:pt>
                <c:pt idx="11">
                  <c:v>0.984523179365413</c:v>
                </c:pt>
                <c:pt idx="12">
                  <c:v>0.939233573559294</c:v>
                </c:pt>
                <c:pt idx="13">
                  <c:v>0.937777097185442</c:v>
                </c:pt>
                <c:pt idx="14">
                  <c:v>0.712133376166169</c:v>
                </c:pt>
                <c:pt idx="15">
                  <c:v>0.952850201038514</c:v>
                </c:pt>
                <c:pt idx="16">
                  <c:v>0.924753012325472</c:v>
                </c:pt>
                <c:pt idx="17">
                  <c:v>0.938578584826834</c:v>
                </c:pt>
                <c:pt idx="18">
                  <c:v>0.925194624471528</c:v>
                </c:pt>
                <c:pt idx="19">
                  <c:v>0.926370559648483</c:v>
                </c:pt>
                <c:pt idx="20">
                  <c:v>0.957651303224337</c:v>
                </c:pt>
                <c:pt idx="21">
                  <c:v>0.961762649036187</c:v>
                </c:pt>
                <c:pt idx="22">
                  <c:v>0.921305741563703</c:v>
                </c:pt>
                <c:pt idx="23">
                  <c:v>0.94093507384364</c:v>
                </c:pt>
                <c:pt idx="24">
                  <c:v>0.959231403015155</c:v>
                </c:pt>
                <c:pt idx="25">
                  <c:v>0.963207305600791</c:v>
                </c:pt>
                <c:pt idx="26">
                  <c:v>0.978155376171272</c:v>
                </c:pt>
                <c:pt idx="27">
                  <c:v>0.979969632835959</c:v>
                </c:pt>
                <c:pt idx="28">
                  <c:v>0.961339824079735</c:v>
                </c:pt>
                <c:pt idx="29">
                  <c:v>0.963778621464008</c:v>
                </c:pt>
                <c:pt idx="30">
                  <c:v>0.956071319069045</c:v>
                </c:pt>
                <c:pt idx="31">
                  <c:v>0.965762430611906</c:v>
                </c:pt>
                <c:pt idx="32">
                  <c:v>0.976033024220707</c:v>
                </c:pt>
                <c:pt idx="33">
                  <c:v>0.977753950586402</c:v>
                </c:pt>
                <c:pt idx="34">
                  <c:v>0.962922588807519</c:v>
                </c:pt>
                <c:pt idx="35">
                  <c:v>0.96540221360061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'72rawResults'!$AC$5:$AC$40</c:f>
              <c:strCache>
                <c:ptCount val="36"/>
                <c:pt idx="0">
                  <c:v>pcb3038_n30370_bounded-strongly-corr_03.ttp</c:v>
                </c:pt>
                <c:pt idx="1">
                  <c:v>pcb3038_n30370_bounded-strongly-corr_07.ttp</c:v>
                </c:pt>
                <c:pt idx="2">
                  <c:v>pcb3038_n30370_uncorr_03.ttp</c:v>
                </c:pt>
                <c:pt idx="3">
                  <c:v>pcb3038_n30370_uncorr_07.ttp</c:v>
                </c:pt>
                <c:pt idx="4">
                  <c:v>pcb3038_n30370_uncorr-similar-weights_03.ttp</c:v>
                </c:pt>
                <c:pt idx="5">
                  <c:v>pcb3038_n30370_uncorr-similar-weights_07.ttp</c:v>
                </c:pt>
                <c:pt idx="6">
                  <c:v>pcb3038_n9111_bounded-strongly-corr_03.ttp</c:v>
                </c:pt>
                <c:pt idx="7">
                  <c:v>pcb3038_n9111_bounded-strongly-corr_07.ttp</c:v>
                </c:pt>
                <c:pt idx="8">
                  <c:v>pcb3038_n9111_uncorr_03.ttp</c:v>
                </c:pt>
                <c:pt idx="9">
                  <c:v>pcb3038_n9111_uncorr_07.ttp</c:v>
                </c:pt>
                <c:pt idx="10">
                  <c:v>pcb3038_n9111_uncorr-similar-weights_03.ttp</c:v>
                </c:pt>
                <c:pt idx="11">
                  <c:v>pcb3038_n9111_uncorr-similar-weights_07.ttp</c:v>
                </c:pt>
                <c:pt idx="12">
                  <c:v>pla33810_n101427_bounded-strongly-corr_03.ttp</c:v>
                </c:pt>
                <c:pt idx="13">
                  <c:v>pla33810_n101427_bounded-strongly-corr_07.ttp</c:v>
                </c:pt>
                <c:pt idx="14">
                  <c:v>pla33810_n101427_uncorr_03.ttp</c:v>
                </c:pt>
                <c:pt idx="15">
                  <c:v>pla33810_n101427_uncorr_07.ttp</c:v>
                </c:pt>
                <c:pt idx="16">
                  <c:v>pla33810_n101427_uncorr-similar-weights_03.ttp</c:v>
                </c:pt>
                <c:pt idx="17">
                  <c:v>pla33810_n101427_uncorr-similar-weights_07.ttp</c:v>
                </c:pt>
                <c:pt idx="18">
                  <c:v>pla33810_n338090_bounded-strongly-corr_03.ttp</c:v>
                </c:pt>
                <c:pt idx="19">
                  <c:v>pla33810_n338090_bounded-strongly-corr_07.ttp</c:v>
                </c:pt>
                <c:pt idx="20">
                  <c:v>pla33810_n338090_uncorr_03.ttp</c:v>
                </c:pt>
                <c:pt idx="21">
                  <c:v>pla33810_n338090_uncorr_07.ttp</c:v>
                </c:pt>
                <c:pt idx="22">
                  <c:v>pla33810_n338090_uncorr-similar-weights_03.ttp</c:v>
                </c:pt>
                <c:pt idx="23">
                  <c:v>pla33810_n338090_uncorr-similar-weights_07.ttp</c:v>
                </c:pt>
                <c:pt idx="24">
                  <c:v>pla85900_n257697_bounded-strongly-corr_03.ttp</c:v>
                </c:pt>
                <c:pt idx="25">
                  <c:v>pla85900_n257697_bounded-strongly-corr_07.ttp</c:v>
                </c:pt>
                <c:pt idx="26">
                  <c:v>pla85900_n257697_uncorr_03.ttp</c:v>
                </c:pt>
                <c:pt idx="27">
                  <c:v>pla85900_n257697_uncorr_07.ttp</c:v>
                </c:pt>
                <c:pt idx="28">
                  <c:v>pla85900_n257697_uncorr-similar-weights_03.ttp</c:v>
                </c:pt>
                <c:pt idx="29">
                  <c:v>pla85900_n257697_uncorr-similar-weights_07.ttp</c:v>
                </c:pt>
                <c:pt idx="30">
                  <c:v>pla85900_n858990_bounded-strongly-corr_03.ttp</c:v>
                </c:pt>
                <c:pt idx="31">
                  <c:v>pla85900_n858990_bounded-strongly-corr_07.ttp</c:v>
                </c:pt>
                <c:pt idx="32">
                  <c:v>pla85900_n858990_uncorr_03.ttp</c:v>
                </c:pt>
                <c:pt idx="33">
                  <c:v>pla85900_n858990_uncorr_07.ttp</c:v>
                </c:pt>
                <c:pt idx="34">
                  <c:v>pla85900_n858990_uncorr-similar-weights_03.ttp</c:v>
                </c:pt>
                <c:pt idx="35">
                  <c:v>pla85900_n858990_uncorr-similar-weights_07.ttp</c:v>
                </c:pt>
              </c:strCache>
            </c:strRef>
          </c:cat>
          <c:val>
            <c:numRef>
              <c:f>'72rawResults'!$AN$5:$AN$40</c:f>
              <c:numCache>
                <c:formatCode>0.000</c:formatCode>
                <c:ptCount val="36"/>
                <c:pt idx="0">
                  <c:v>0.979709423665193</c:v>
                </c:pt>
                <c:pt idx="1">
                  <c:v>0.974051721503743</c:v>
                </c:pt>
                <c:pt idx="2">
                  <c:v>0.979918190758775</c:v>
                </c:pt>
                <c:pt idx="3">
                  <c:v>0.984532086187531</c:v>
                </c:pt>
                <c:pt idx="4">
                  <c:v>0.971794355057882</c:v>
                </c:pt>
                <c:pt idx="5">
                  <c:v>0.977212790770266</c:v>
                </c:pt>
                <c:pt idx="6">
                  <c:v>0.989795860449896</c:v>
                </c:pt>
                <c:pt idx="7">
                  <c:v>0.981664106938515</c:v>
                </c:pt>
                <c:pt idx="8">
                  <c:v>0.98820223792311</c:v>
                </c:pt>
                <c:pt idx="9">
                  <c:v>0.988629757410091</c:v>
                </c:pt>
                <c:pt idx="10">
                  <c:v>0.97636582624946</c:v>
                </c:pt>
                <c:pt idx="11">
                  <c:v>0.978963296858144</c:v>
                </c:pt>
                <c:pt idx="12">
                  <c:v>0.920249157522738</c:v>
                </c:pt>
                <c:pt idx="13">
                  <c:v>0.9167393128225</c:v>
                </c:pt>
                <c:pt idx="14">
                  <c:v>0.709156806307309</c:v>
                </c:pt>
                <c:pt idx="15">
                  <c:v>0.95479496660105</c:v>
                </c:pt>
                <c:pt idx="16">
                  <c:v>0.91773029427413</c:v>
                </c:pt>
                <c:pt idx="17">
                  <c:v>0.934677429829445</c:v>
                </c:pt>
                <c:pt idx="18">
                  <c:v>0.923981239522192</c:v>
                </c:pt>
                <c:pt idx="19">
                  <c:v>0.932724267530145</c:v>
                </c:pt>
                <c:pt idx="20">
                  <c:v>0.949693008894953</c:v>
                </c:pt>
                <c:pt idx="21">
                  <c:v>0.956500108760905</c:v>
                </c:pt>
                <c:pt idx="22">
                  <c:v>0.923275419139369</c:v>
                </c:pt>
                <c:pt idx="23">
                  <c:v>0.94579192843193</c:v>
                </c:pt>
                <c:pt idx="24">
                  <c:v>0.963844355367009</c:v>
                </c:pt>
                <c:pt idx="25">
                  <c:v>0.971390625337612</c:v>
                </c:pt>
                <c:pt idx="26">
                  <c:v>0.977401899106644</c:v>
                </c:pt>
                <c:pt idx="27">
                  <c:v>0.981634449687555</c:v>
                </c:pt>
                <c:pt idx="28">
                  <c:v>0.951562913773999</c:v>
                </c:pt>
                <c:pt idx="29">
                  <c:v>0.959605126450992</c:v>
                </c:pt>
                <c:pt idx="30">
                  <c:v>0.962661156938941</c:v>
                </c:pt>
                <c:pt idx="31">
                  <c:v>0.963026371803887</c:v>
                </c:pt>
                <c:pt idx="32">
                  <c:v>0.973128415491067</c:v>
                </c:pt>
                <c:pt idx="33">
                  <c:v>0.977016646661655</c:v>
                </c:pt>
                <c:pt idx="34">
                  <c:v>0.953398645424555</c:v>
                </c:pt>
                <c:pt idx="35">
                  <c:v>0.96305685061798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9425560"/>
        <c:axId val="2107640536"/>
      </c:barChart>
      <c:catAx>
        <c:axId val="210942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640536"/>
        <c:crosses val="autoZero"/>
        <c:auto val="1"/>
        <c:lblAlgn val="ctr"/>
        <c:lblOffset val="100"/>
        <c:noMultiLvlLbl val="0"/>
      </c:catAx>
      <c:valAx>
        <c:axId val="2107640536"/>
        <c:scaling>
          <c:orientation val="minMax"/>
          <c:min val="0.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42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85605685728"/>
          <c:y val="0.0797736769494295"/>
          <c:w val="0.913570913889347"/>
          <c:h val="0.75019200866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'1sts2nds25s'!$B$4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'1sts2nds25s'!$C$3:$R$3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C1</c:v>
                </c:pt>
                <c:pt idx="6">
                  <c:v>C2</c:v>
                </c:pt>
                <c:pt idx="7">
                  <c:v>C3</c:v>
                </c:pt>
                <c:pt idx="8">
                  <c:v>C4</c:v>
                </c:pt>
                <c:pt idx="9">
                  <c:v>C5</c:v>
                </c:pt>
                <c:pt idx="10">
                  <c:v>C6</c:v>
                </c:pt>
                <c:pt idx="11">
                  <c:v>MIP</c:v>
                </c:pt>
                <c:pt idx="12">
                  <c:v>EA</c:v>
                </c:pt>
                <c:pt idx="13">
                  <c:v>RLS</c:v>
                </c:pt>
                <c:pt idx="14">
                  <c:v>SH</c:v>
                </c:pt>
                <c:pt idx="15">
                  <c:v>MATLS</c:v>
                </c:pt>
              </c:strCache>
            </c:strRef>
          </c:cat>
          <c:val>
            <c:numRef>
              <c:f>'1sts2nds25s'!$C$4:$R$4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38.0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5.0</c:v>
                </c:pt>
                <c:pt idx="10">
                  <c:v>0.0</c:v>
                </c:pt>
                <c:pt idx="11">
                  <c:v>15.0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9.0</c:v>
                </c:pt>
              </c:numCache>
            </c:numRef>
          </c:val>
        </c:ser>
        <c:ser>
          <c:idx val="1"/>
          <c:order val="1"/>
          <c:tx>
            <c:strRef>
              <c:f>'1sts2nds25s'!$B$5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'1sts2nds25s'!$C$3:$R$3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C1</c:v>
                </c:pt>
                <c:pt idx="6">
                  <c:v>C2</c:v>
                </c:pt>
                <c:pt idx="7">
                  <c:v>C3</c:v>
                </c:pt>
                <c:pt idx="8">
                  <c:v>C4</c:v>
                </c:pt>
                <c:pt idx="9">
                  <c:v>C5</c:v>
                </c:pt>
                <c:pt idx="10">
                  <c:v>C6</c:v>
                </c:pt>
                <c:pt idx="11">
                  <c:v>MIP</c:v>
                </c:pt>
                <c:pt idx="12">
                  <c:v>EA</c:v>
                </c:pt>
                <c:pt idx="13">
                  <c:v>RLS</c:v>
                </c:pt>
                <c:pt idx="14">
                  <c:v>SH</c:v>
                </c:pt>
                <c:pt idx="15">
                  <c:v>MATLS</c:v>
                </c:pt>
              </c:strCache>
            </c:strRef>
          </c:cat>
          <c:val>
            <c:numRef>
              <c:f>'1sts2nds25s'!$C$5:$R$5</c:f>
              <c:numCache>
                <c:formatCode>General</c:formatCode>
                <c:ptCount val="16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3.0</c:v>
                </c:pt>
                <c:pt idx="4">
                  <c:v>12.0</c:v>
                </c:pt>
                <c:pt idx="5">
                  <c:v>2.0</c:v>
                </c:pt>
                <c:pt idx="6">
                  <c:v>0.0</c:v>
                </c:pt>
                <c:pt idx="7">
                  <c:v>4.0</c:v>
                </c:pt>
                <c:pt idx="8">
                  <c:v>9.0</c:v>
                </c:pt>
                <c:pt idx="9">
                  <c:v>5.0</c:v>
                </c:pt>
                <c:pt idx="10">
                  <c:v>2.0</c:v>
                </c:pt>
                <c:pt idx="11">
                  <c:v>26.0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7.0</c:v>
                </c:pt>
              </c:numCache>
            </c:numRef>
          </c:val>
        </c:ser>
        <c:ser>
          <c:idx val="2"/>
          <c:order val="2"/>
          <c:tx>
            <c:strRef>
              <c:f>'1sts2nds25s'!$B$6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'1sts2nds25s'!$C$3:$R$3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C1</c:v>
                </c:pt>
                <c:pt idx="6">
                  <c:v>C2</c:v>
                </c:pt>
                <c:pt idx="7">
                  <c:v>C3</c:v>
                </c:pt>
                <c:pt idx="8">
                  <c:v>C4</c:v>
                </c:pt>
                <c:pt idx="9">
                  <c:v>C5</c:v>
                </c:pt>
                <c:pt idx="10">
                  <c:v>C6</c:v>
                </c:pt>
                <c:pt idx="11">
                  <c:v>MIP</c:v>
                </c:pt>
                <c:pt idx="12">
                  <c:v>EA</c:v>
                </c:pt>
                <c:pt idx="13">
                  <c:v>RLS</c:v>
                </c:pt>
                <c:pt idx="14">
                  <c:v>SH</c:v>
                </c:pt>
                <c:pt idx="15">
                  <c:v>MATLS</c:v>
                </c:pt>
              </c:strCache>
            </c:strRef>
          </c:cat>
          <c:val>
            <c:numRef>
              <c:f>'1sts2nds25s'!$C$6:$R$6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9.0</c:v>
                </c:pt>
                <c:pt idx="5">
                  <c:v>3.0</c:v>
                </c:pt>
                <c:pt idx="6">
                  <c:v>3.0</c:v>
                </c:pt>
                <c:pt idx="7">
                  <c:v>17.0</c:v>
                </c:pt>
                <c:pt idx="8">
                  <c:v>13.0</c:v>
                </c:pt>
                <c:pt idx="9">
                  <c:v>8.0</c:v>
                </c:pt>
                <c:pt idx="10">
                  <c:v>3.0</c:v>
                </c:pt>
                <c:pt idx="11">
                  <c:v>4.0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4"/>
        <c:axId val="2109806216"/>
        <c:axId val="2108240360"/>
      </c:barChart>
      <c:catAx>
        <c:axId val="210980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40360"/>
        <c:crosses val="autoZero"/>
        <c:auto val="1"/>
        <c:lblAlgn val="ctr"/>
        <c:lblOffset val="100"/>
        <c:noMultiLvlLbl val="0"/>
      </c:catAx>
      <c:valAx>
        <c:axId val="2108240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200" b="1">
                    <a:solidFill>
                      <a:sysClr val="windowText" lastClr="000000"/>
                    </a:solidFill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806216"/>
        <c:crosses val="autoZero"/>
        <c:crossBetween val="between"/>
        <c:majorUnit val="10.0"/>
        <c:minorUnit val="5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80749492862455"/>
          <c:y val="0.102068183546466"/>
          <c:w val="0.159338825755932"/>
          <c:h val="0.13270895053438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'1sts2nds25s'!$B$20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'1sts2nds25s'!$W$3:$AL$3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C1</c:v>
                </c:pt>
                <c:pt idx="6">
                  <c:v>C2</c:v>
                </c:pt>
                <c:pt idx="7">
                  <c:v>C3</c:v>
                </c:pt>
                <c:pt idx="8">
                  <c:v>C4</c:v>
                </c:pt>
                <c:pt idx="9">
                  <c:v>C5</c:v>
                </c:pt>
                <c:pt idx="10">
                  <c:v>C6</c:v>
                </c:pt>
                <c:pt idx="11">
                  <c:v>MIP</c:v>
                </c:pt>
                <c:pt idx="12">
                  <c:v>EA</c:v>
                </c:pt>
                <c:pt idx="13">
                  <c:v>RLS</c:v>
                </c:pt>
                <c:pt idx="14">
                  <c:v>SH</c:v>
                </c:pt>
                <c:pt idx="15">
                  <c:v>MATLS</c:v>
                </c:pt>
              </c:strCache>
            </c:strRef>
          </c:cat>
          <c:val>
            <c:numRef>
              <c:f>'1sts2nds25s'!$W$20:$AL$20</c:f>
              <c:numCache>
                <c:formatCode>General</c:formatCode>
                <c:ptCount val="16"/>
                <c:pt idx="0">
                  <c:v>70.0</c:v>
                </c:pt>
                <c:pt idx="1">
                  <c:v>252.0</c:v>
                </c:pt>
                <c:pt idx="2">
                  <c:v>225.0</c:v>
                </c:pt>
                <c:pt idx="3">
                  <c:v>225.0</c:v>
                </c:pt>
                <c:pt idx="4">
                  <c:v>1411.0</c:v>
                </c:pt>
                <c:pt idx="5">
                  <c:v>333.0</c:v>
                </c:pt>
                <c:pt idx="6">
                  <c:v>200.0</c:v>
                </c:pt>
                <c:pt idx="7">
                  <c:v>745.0</c:v>
                </c:pt>
                <c:pt idx="8">
                  <c:v>755.0</c:v>
                </c:pt>
                <c:pt idx="9">
                  <c:v>637.0</c:v>
                </c:pt>
                <c:pt idx="10">
                  <c:v>460.0</c:v>
                </c:pt>
                <c:pt idx="11">
                  <c:v>1094.0</c:v>
                </c:pt>
                <c:pt idx="12">
                  <c:v>57.0</c:v>
                </c:pt>
                <c:pt idx="13">
                  <c:v>117.0</c:v>
                </c:pt>
                <c:pt idx="14">
                  <c:v>0.0</c:v>
                </c:pt>
                <c:pt idx="15">
                  <c:v>691.0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1661768"/>
        <c:axId val="2065148088"/>
      </c:barChart>
      <c:catAx>
        <c:axId val="212166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148088"/>
        <c:crosses val="autoZero"/>
        <c:auto val="1"/>
        <c:lblAlgn val="ctr"/>
        <c:lblOffset val="100"/>
        <c:noMultiLvlLbl val="0"/>
      </c:catAx>
      <c:valAx>
        <c:axId val="2065148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66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0025277100775"/>
          <c:y val="0.0797736769494295"/>
          <c:w val="0.895843187464698"/>
          <c:h val="0.75019200866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'1sts2nds25s (S)'!$B$4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'1sts2nds25s (S)'!$C$3:$G$3</c:f>
              <c:strCache>
                <c:ptCount val="5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</c:strCache>
            </c:strRef>
          </c:cat>
          <c:val>
            <c:numRef>
              <c:f>'1sts2nds25s (S)'!$C$4:$G$4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0.0</c:v>
                </c:pt>
                <c:pt idx="3">
                  <c:v>0.0</c:v>
                </c:pt>
                <c:pt idx="4">
                  <c:v>69.0</c:v>
                </c:pt>
              </c:numCache>
            </c:numRef>
          </c:val>
        </c:ser>
        <c:ser>
          <c:idx val="1"/>
          <c:order val="1"/>
          <c:tx>
            <c:strRef>
              <c:f>'1sts2nds25s (S)'!$B$5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'1sts2nds25s (S)'!$C$3:$G$3</c:f>
              <c:strCache>
                <c:ptCount val="5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</c:strCache>
            </c:strRef>
          </c:cat>
          <c:val>
            <c:numRef>
              <c:f>'1sts2nds25s (S)'!$C$5:$G$5</c:f>
              <c:numCache>
                <c:formatCode>General</c:formatCode>
                <c:ptCount val="5"/>
                <c:pt idx="0">
                  <c:v>4.0</c:v>
                </c:pt>
                <c:pt idx="1">
                  <c:v>24.0</c:v>
                </c:pt>
                <c:pt idx="2">
                  <c:v>26.0</c:v>
                </c:pt>
                <c:pt idx="3">
                  <c:v>17.0</c:v>
                </c:pt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'1sts2nds25s (S)'!$B$6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'1sts2nds25s (S)'!$C$3:$G$3</c:f>
              <c:strCache>
                <c:ptCount val="5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</c:strCache>
            </c:strRef>
          </c:cat>
          <c:val>
            <c:numRef>
              <c:f>'1sts2nds25s (S)'!$C$6:$G$6</c:f>
              <c:numCache>
                <c:formatCode>General</c:formatCode>
                <c:ptCount val="5"/>
                <c:pt idx="0">
                  <c:v>9.0</c:v>
                </c:pt>
                <c:pt idx="1">
                  <c:v>19.0</c:v>
                </c:pt>
                <c:pt idx="2">
                  <c:v>28.0</c:v>
                </c:pt>
                <c:pt idx="3">
                  <c:v>16.0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4"/>
        <c:axId val="2107267144"/>
        <c:axId val="2107272328"/>
      </c:barChart>
      <c:catAx>
        <c:axId val="210726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272328"/>
        <c:crosses val="autoZero"/>
        <c:auto val="1"/>
        <c:lblAlgn val="ctr"/>
        <c:lblOffset val="100"/>
        <c:noMultiLvlLbl val="0"/>
      </c:catAx>
      <c:valAx>
        <c:axId val="2107272328"/>
        <c:scaling>
          <c:orientation val="minMax"/>
        </c:scaling>
        <c:delete val="0"/>
        <c:axPos val="l"/>
        <c:numFmt formatCode="General" sourceLinked="1"/>
        <c:majorTickMark val="out"/>
        <c:minorTickMark val="in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267144"/>
        <c:crosses val="autoZero"/>
        <c:crossBetween val="between"/>
        <c:majorUnit val="10.0"/>
        <c:minorUnit val="5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343415047766"/>
          <c:y val="0.0888548390910596"/>
          <c:w val="0.378270698579712"/>
          <c:h val="0.13270895053438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'1sts2nds25s (S)'!$B$20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'1sts2nds25s (S)'!$W$3:$AL$3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0</c:v>
                </c:pt>
                <c:pt idx="6">
                  <c:v>C1</c:v>
                </c:pt>
                <c:pt idx="7">
                  <c:v>C2</c:v>
                </c:pt>
                <c:pt idx="8">
                  <c:v>C3</c:v>
                </c:pt>
                <c:pt idx="9">
                  <c:v>C4</c:v>
                </c:pt>
                <c:pt idx="10">
                  <c:v>C5</c:v>
                </c:pt>
                <c:pt idx="11">
                  <c:v>C6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'1sts2nds25s (S)'!$W$20:$AL$20</c:f>
              <c:numCache>
                <c:formatCode>General</c:formatCode>
                <c:ptCount val="16"/>
                <c:pt idx="0">
                  <c:v>831.0</c:v>
                </c:pt>
                <c:pt idx="1">
                  <c:v>1086.0</c:v>
                </c:pt>
                <c:pt idx="2">
                  <c:v>1100.0</c:v>
                </c:pt>
                <c:pt idx="3">
                  <c:v>978.0</c:v>
                </c:pt>
                <c:pt idx="4">
                  <c:v>1765.0</c:v>
                </c:pt>
                <c:pt idx="5">
                  <c:v>0.0</c:v>
                </c:pt>
                <c:pt idx="6">
                  <c:v>909.0</c:v>
                </c:pt>
                <c:pt idx="7">
                  <c:v>779.0</c:v>
                </c:pt>
                <c:pt idx="8">
                  <c:v>1265.0</c:v>
                </c:pt>
                <c:pt idx="9">
                  <c:v>1239.0</c:v>
                </c:pt>
                <c:pt idx="10">
                  <c:v>1155.0</c:v>
                </c:pt>
                <c:pt idx="11">
                  <c:v>989.0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8247720"/>
        <c:axId val="2110000632"/>
      </c:barChart>
      <c:catAx>
        <c:axId val="210824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00632"/>
        <c:crosses val="autoZero"/>
        <c:auto val="1"/>
        <c:lblAlgn val="ctr"/>
        <c:lblOffset val="100"/>
        <c:noMultiLvlLbl val="0"/>
      </c:catAx>
      <c:valAx>
        <c:axId val="211000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4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0025277100775"/>
          <c:y val="0.0797736769494295"/>
          <c:w val="0.895843187464698"/>
          <c:h val="0.75019200866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'1sts2nds25s (S)'!$B$4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'1sts2nds25s (S)'!$I$3:$N$3</c:f>
              <c:strCache>
                <c:ptCount val="6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</c:strCache>
            </c:strRef>
          </c:cat>
          <c:val>
            <c:numRef>
              <c:f>'1sts2nds25s (S)'!$I$4:$N$4</c:f>
              <c:numCache>
                <c:formatCode>General</c:formatCode>
                <c:ptCount val="6"/>
                <c:pt idx="0">
                  <c:v>7.0</c:v>
                </c:pt>
                <c:pt idx="1">
                  <c:v>3.0</c:v>
                </c:pt>
                <c:pt idx="2">
                  <c:v>22.0</c:v>
                </c:pt>
                <c:pt idx="3">
                  <c:v>18.0</c:v>
                </c:pt>
                <c:pt idx="4">
                  <c:v>18.0</c:v>
                </c:pt>
                <c:pt idx="5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'1sts2nds25s (S)'!$B$5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'1sts2nds25s (S)'!$I$3:$N$3</c:f>
              <c:strCache>
                <c:ptCount val="6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</c:strCache>
            </c:strRef>
          </c:cat>
          <c:val>
            <c:numRef>
              <c:f>'1sts2nds25s (S)'!$I$5:$N$5</c:f>
              <c:numCache>
                <c:formatCode>General</c:formatCode>
                <c:ptCount val="6"/>
                <c:pt idx="0">
                  <c:v>8.0</c:v>
                </c:pt>
                <c:pt idx="1">
                  <c:v>2.0</c:v>
                </c:pt>
                <c:pt idx="2">
                  <c:v>18.0</c:v>
                </c:pt>
                <c:pt idx="3">
                  <c:v>22.0</c:v>
                </c:pt>
                <c:pt idx="4">
                  <c:v>9.0</c:v>
                </c:pt>
                <c:pt idx="5">
                  <c:v>13.0</c:v>
                </c:pt>
              </c:numCache>
            </c:numRef>
          </c:val>
        </c:ser>
        <c:ser>
          <c:idx val="2"/>
          <c:order val="2"/>
          <c:tx>
            <c:strRef>
              <c:f>'1sts2nds25s (S)'!$B$6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'1sts2nds25s (S)'!$I$3:$N$3</c:f>
              <c:strCache>
                <c:ptCount val="6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</c:strCache>
            </c:strRef>
          </c:cat>
          <c:val>
            <c:numRef>
              <c:f>'1sts2nds25s (S)'!$I$6:$N$6</c:f>
              <c:numCache>
                <c:formatCode>General</c:formatCode>
                <c:ptCount val="6"/>
                <c:pt idx="0">
                  <c:v>8.0</c:v>
                </c:pt>
                <c:pt idx="1">
                  <c:v>8.0</c:v>
                </c:pt>
                <c:pt idx="2">
                  <c:v>9.0</c:v>
                </c:pt>
                <c:pt idx="3">
                  <c:v>15.0</c:v>
                </c:pt>
                <c:pt idx="4">
                  <c:v>17.0</c:v>
                </c:pt>
                <c:pt idx="5">
                  <c:v>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4"/>
        <c:axId val="2120829400"/>
        <c:axId val="2120803160"/>
      </c:barChart>
      <c:catAx>
        <c:axId val="212082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03160"/>
        <c:crosses val="autoZero"/>
        <c:auto val="1"/>
        <c:lblAlgn val="ctr"/>
        <c:lblOffset val="100"/>
        <c:noMultiLvlLbl val="0"/>
      </c:catAx>
      <c:valAx>
        <c:axId val="2120803160"/>
        <c:scaling>
          <c:orientation val="minMax"/>
        </c:scaling>
        <c:delete val="0"/>
        <c:axPos val="l"/>
        <c:numFmt formatCode="General" sourceLinked="1"/>
        <c:majorTickMark val="out"/>
        <c:minorTickMark val="in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29400"/>
        <c:crosses val="autoZero"/>
        <c:crossBetween val="between"/>
        <c:majorUnit val="10.0"/>
        <c:minorUnit val="5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343415047766"/>
          <c:y val="0.0888548390910596"/>
          <c:w val="0.378270698579712"/>
          <c:h val="0.13270895053438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87</xdr:row>
      <xdr:rowOff>138112</xdr:rowOff>
    </xdr:from>
    <xdr:to>
      <xdr:col>35</xdr:col>
      <xdr:colOff>215899</xdr:colOff>
      <xdr:row>102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21</xdr:row>
      <xdr:rowOff>133350</xdr:rowOff>
    </xdr:from>
    <xdr:to>
      <xdr:col>19</xdr:col>
      <xdr:colOff>304799</xdr:colOff>
      <xdr:row>30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19050</xdr:colOff>
      <xdr:row>21</xdr:row>
      <xdr:rowOff>133350</xdr:rowOff>
    </xdr:from>
    <xdr:to>
      <xdr:col>37</xdr:col>
      <xdr:colOff>152400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219074</xdr:colOff>
      <xdr:row>32</xdr:row>
      <xdr:rowOff>0</xdr:rowOff>
    </xdr:from>
    <xdr:to>
      <xdr:col>81</xdr:col>
      <xdr:colOff>209152</xdr:colOff>
      <xdr:row>77</xdr:row>
      <xdr:rowOff>173182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096000"/>
          <a:ext cx="43476033" cy="8745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21</xdr:row>
      <xdr:rowOff>66675</xdr:rowOff>
    </xdr:from>
    <xdr:to>
      <xdr:col>10</xdr:col>
      <xdr:colOff>142875</xdr:colOff>
      <xdr:row>32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409575</xdr:colOff>
      <xdr:row>14</xdr:row>
      <xdr:rowOff>133350</xdr:rowOff>
    </xdr:from>
    <xdr:to>
      <xdr:col>39</xdr:col>
      <xdr:colOff>428625</xdr:colOff>
      <xdr:row>29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419100</xdr:colOff>
      <xdr:row>21</xdr:row>
      <xdr:rowOff>38100</xdr:rowOff>
    </xdr:from>
    <xdr:to>
      <xdr:col>20</xdr:col>
      <xdr:colOff>142874</xdr:colOff>
      <xdr:row>32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tabSelected="1" topLeftCell="AC42" workbookViewId="0">
      <selection activeCell="AS76" sqref="AS76"/>
    </sheetView>
  </sheetViews>
  <sheetFormatPr baseColWidth="10" defaultColWidth="8.83203125" defaultRowHeight="14" x14ac:dyDescent="0"/>
  <cols>
    <col min="1" max="1" width="2" style="1" customWidth="1"/>
    <col min="2" max="2" width="2.33203125" customWidth="1"/>
    <col min="3" max="3" width="2" customWidth="1"/>
    <col min="4" max="4" width="1.83203125" customWidth="1"/>
    <col min="5" max="5" width="2.6640625" customWidth="1"/>
    <col min="6" max="6" width="2.5" customWidth="1"/>
    <col min="7" max="7" width="44.33203125" customWidth="1"/>
    <col min="8" max="18" width="8.5" customWidth="1"/>
    <col min="19" max="19" width="9.33203125" customWidth="1"/>
    <col min="20" max="20" width="8.5" customWidth="1"/>
    <col min="21" max="21" width="8.6640625" customWidth="1"/>
    <col min="22" max="22" width="9.1640625" customWidth="1"/>
    <col min="23" max="23" width="8.6640625" bestFit="1" customWidth="1"/>
    <col min="24" max="24" width="4.33203125" customWidth="1"/>
    <col min="25" max="27" width="8.5" customWidth="1"/>
    <col min="28" max="28" width="6" customWidth="1"/>
    <col min="29" max="29" width="14" customWidth="1"/>
    <col min="30" max="35" width="8.5" customWidth="1"/>
    <col min="36" max="36" width="9.6640625" bestFit="1" customWidth="1"/>
    <col min="37" max="37" width="8.6640625" bestFit="1" customWidth="1"/>
    <col min="38" max="38" width="8.5" customWidth="1"/>
  </cols>
  <sheetData>
    <row r="1" spans="5:50" ht="3.75" customHeight="1"/>
    <row r="2" spans="5:50" ht="4.5" customHeight="1"/>
    <row r="3" spans="5:50" ht="15.75" customHeight="1">
      <c r="H3" s="14" t="s">
        <v>85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Y3" s="14" t="s">
        <v>81</v>
      </c>
      <c r="Z3" s="14"/>
      <c r="AA3" s="14"/>
      <c r="AD3" s="14" t="s">
        <v>0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5:50">
      <c r="H4" s="7">
        <v>20</v>
      </c>
      <c r="I4" s="7">
        <v>21</v>
      </c>
      <c r="J4" s="7">
        <v>22</v>
      </c>
      <c r="K4" s="7">
        <v>23</v>
      </c>
      <c r="L4" s="7">
        <v>24</v>
      </c>
      <c r="M4" s="7">
        <v>25</v>
      </c>
      <c r="N4" s="7">
        <v>26</v>
      </c>
      <c r="O4" s="7">
        <v>27</v>
      </c>
      <c r="P4" s="7">
        <v>28</v>
      </c>
      <c r="Q4" s="7">
        <v>29</v>
      </c>
      <c r="R4" s="7">
        <v>30</v>
      </c>
      <c r="S4" s="7" t="s">
        <v>83</v>
      </c>
      <c r="T4" s="7" t="s">
        <v>77</v>
      </c>
      <c r="U4" s="7" t="s">
        <v>78</v>
      </c>
      <c r="V4" s="7" t="s">
        <v>79</v>
      </c>
      <c r="W4" s="7" t="s">
        <v>86</v>
      </c>
      <c r="X4" s="7"/>
      <c r="Y4" s="8" t="s">
        <v>80</v>
      </c>
      <c r="Z4" s="7" t="s">
        <v>82</v>
      </c>
      <c r="AA4" s="7" t="s">
        <v>83</v>
      </c>
      <c r="AB4" s="7"/>
      <c r="AD4" s="7">
        <v>20</v>
      </c>
      <c r="AE4" s="7">
        <v>21</v>
      </c>
      <c r="AF4" s="7">
        <v>22</v>
      </c>
      <c r="AG4" s="7">
        <v>23</v>
      </c>
      <c r="AH4" s="7">
        <v>24</v>
      </c>
      <c r="AI4" s="7">
        <v>25</v>
      </c>
      <c r="AJ4" s="7">
        <v>26</v>
      </c>
      <c r="AK4" s="7">
        <v>27</v>
      </c>
      <c r="AL4" s="7">
        <v>28</v>
      </c>
      <c r="AM4" s="7">
        <v>29</v>
      </c>
      <c r="AN4" s="7">
        <v>30</v>
      </c>
      <c r="AO4" s="7" t="s">
        <v>74</v>
      </c>
      <c r="AP4" s="7" t="s">
        <v>77</v>
      </c>
      <c r="AQ4" s="7" t="s">
        <v>78</v>
      </c>
      <c r="AR4" s="7" t="s">
        <v>79</v>
      </c>
      <c r="AS4" s="7" t="s">
        <v>75</v>
      </c>
    </row>
    <row r="5" spans="5:50">
      <c r="E5">
        <f>IF(F5=G5,1)</f>
        <v>1</v>
      </c>
      <c r="F5" t="s">
        <v>2</v>
      </c>
      <c r="G5" t="s">
        <v>2</v>
      </c>
      <c r="H5">
        <v>3960358.4271595902</v>
      </c>
      <c r="I5">
        <v>3969052.6323127602</v>
      </c>
      <c r="J5">
        <v>3961913.50832716</v>
      </c>
      <c r="K5">
        <v>3959729.2823795001</v>
      </c>
      <c r="L5">
        <v>4023123.78199946</v>
      </c>
      <c r="M5">
        <v>3968273.8057041299</v>
      </c>
      <c r="N5">
        <v>3965563.1563599198</v>
      </c>
      <c r="O5">
        <v>4008987.3966308702</v>
      </c>
      <c r="P5">
        <v>4008100.9093035799</v>
      </c>
      <c r="Q5">
        <v>3966670.9920224198</v>
      </c>
      <c r="R5">
        <v>3961754.47627581</v>
      </c>
      <c r="S5">
        <v>4006060.7019879669</v>
      </c>
      <c r="T5">
        <v>3934331.7805961301</v>
      </c>
      <c r="U5">
        <v>3959128.3950562798</v>
      </c>
      <c r="V5">
        <v>3316121.4</v>
      </c>
      <c r="W5">
        <v>3796777.861396824</v>
      </c>
      <c r="Y5" s="2">
        <v>4039403.2022970598</v>
      </c>
      <c r="Z5" s="2">
        <v>3818885.7162724999</v>
      </c>
      <c r="AA5">
        <v>4043805.6229514298</v>
      </c>
      <c r="AC5" t="str">
        <f t="shared" ref="AC5:AC36" si="0">G5</f>
        <v>pcb3038_n30370_bounded-strongly-corr_03.ttp</v>
      </c>
      <c r="AD5" s="5">
        <f t="shared" ref="AD5:AD30" si="1">H5/MAX($Y5:$AA5)</f>
        <v>0.97936419215646309</v>
      </c>
      <c r="AE5" s="5">
        <f t="shared" ref="AE5:AE30" si="2">I5/MAX($Y5:$AA5)</f>
        <v>0.98151419785995797</v>
      </c>
      <c r="AF5" s="5">
        <f t="shared" ref="AF5:AF30" si="3">J5/MAX($Y5:$AA5)</f>
        <v>0.97974875098855529</v>
      </c>
      <c r="AG5" s="5">
        <f t="shared" ref="AG5:AG30" si="4">K5/MAX($Y5:$AA5)</f>
        <v>0.97920860980687663</v>
      </c>
      <c r="AH5" s="5">
        <f t="shared" ref="AH5:AH30" si="5">L5/MAX($Y5:$AA5)</f>
        <v>0.99488555017714353</v>
      </c>
      <c r="AI5" s="5">
        <f t="shared" ref="AI5:AI30" si="6">M5/MAX($Y5:$AA5)</f>
        <v>0.98132160042050387</v>
      </c>
      <c r="AJ5" s="5">
        <f t="shared" ref="AJ5:AJ30" si="7">N5/MAX($Y5:$AA5)</f>
        <v>0.98065127904580052</v>
      </c>
      <c r="AK5" s="5">
        <f t="shared" ref="AK5:AK30" si="8">O5/MAX($Y5:$AA5)</f>
        <v>0.99138973789369556</v>
      </c>
      <c r="AL5" s="5">
        <f t="shared" ref="AL5:AL30" si="9">P5/MAX($Y5:$AA5)</f>
        <v>0.991170516840572</v>
      </c>
      <c r="AM5" s="5">
        <f t="shared" ref="AM5:AM30" si="10">Q5/MAX($Y5:$AA5)</f>
        <v>0.9809252377287333</v>
      </c>
      <c r="AN5" s="5">
        <f t="shared" ref="AN5:AN30" si="11">R5/MAX($Y5:$AA5)</f>
        <v>0.97970942366519254</v>
      </c>
      <c r="AO5" s="5">
        <f t="shared" ref="AO5:AO30" si="12">S5/MAX($Y5:$AA5)</f>
        <v>0.99066599028666613</v>
      </c>
      <c r="AP5" s="5">
        <f t="shared" ref="AP5:AP7" si="13">IF(T5/MAX($Y5:$AA5)&lt;0,0,T5/MAX($Y5:$AA5))</f>
        <v>0.97292801569542342</v>
      </c>
      <c r="AQ5" s="5">
        <f t="shared" ref="AQ5:AQ7" si="14">IF(U5/MAX($Y5:$AA5)&lt;0,0,U5/MAX($Y5:$AA5))</f>
        <v>0.97906001529486297</v>
      </c>
      <c r="AR5" s="5">
        <f t="shared" ref="AR5:AR7" si="15">IF(V5/MAX($Y5:$AA5)&lt;0,0,V5/MAX($Y5:$AA5))</f>
        <v>0.82004965351912262</v>
      </c>
      <c r="AS5" s="5">
        <f t="shared" ref="AS5:AS28" si="16">W5/MAX($Y5:$AA5)</f>
        <v>0.9389120584450078</v>
      </c>
      <c r="AV5" s="6">
        <f t="shared" ref="AV5:AV36" si="17">MAX(AD5:AO5)</f>
        <v>0.99488555017714353</v>
      </c>
      <c r="AW5" s="6" t="b">
        <f t="shared" ref="AW5:AW36" si="18">IF(AV5=AO5,1)</f>
        <v>0</v>
      </c>
      <c r="AX5" s="6">
        <f t="shared" ref="AX5:AX36" si="19">IF(AV5=AH5,1)</f>
        <v>1</v>
      </c>
    </row>
    <row r="6" spans="5:50">
      <c r="E6">
        <f>IF(F6=G6,1)</f>
        <v>1</v>
      </c>
      <c r="F6" t="s">
        <v>3</v>
      </c>
      <c r="G6" t="s">
        <v>3</v>
      </c>
      <c r="H6">
        <v>5788018.8503856203</v>
      </c>
      <c r="I6">
        <v>5768937.5558244903</v>
      </c>
      <c r="J6">
        <v>5761530.1920259399</v>
      </c>
      <c r="K6">
        <v>5758032.94677989</v>
      </c>
      <c r="L6">
        <v>5895031.4530337201</v>
      </c>
      <c r="M6">
        <v>5775385.7561446503</v>
      </c>
      <c r="N6">
        <v>5774261.3709350899</v>
      </c>
      <c r="O6">
        <v>5869292.6698348802</v>
      </c>
      <c r="P6">
        <v>5869095.3763267295</v>
      </c>
      <c r="Q6">
        <v>5791328.5353467297</v>
      </c>
      <c r="R6">
        <v>5774297.3102191901</v>
      </c>
      <c r="S6">
        <v>5859413.4670524374</v>
      </c>
      <c r="T6">
        <v>5691384.3183197398</v>
      </c>
      <c r="U6">
        <v>5729348.5122865299</v>
      </c>
      <c r="V6">
        <v>3872290.78</v>
      </c>
      <c r="W6">
        <v>5598283.2806930998</v>
      </c>
      <c r="Y6" s="2">
        <v>5928121.8673940804</v>
      </c>
      <c r="Z6" s="2">
        <v>5631227.9650085699</v>
      </c>
      <c r="AA6">
        <v>5906720.8787547499</v>
      </c>
      <c r="AC6" t="str">
        <f t="shared" si="0"/>
        <v>pcb3038_n30370_bounded-strongly-corr_07.ttp</v>
      </c>
      <c r="AD6" s="5">
        <f t="shared" si="1"/>
        <v>0.9763663736774616</v>
      </c>
      <c r="AE6" s="5">
        <f t="shared" si="2"/>
        <v>0.97314759798628003</v>
      </c>
      <c r="AF6" s="5">
        <f t="shared" si="3"/>
        <v>0.97189806837736759</v>
      </c>
      <c r="AG6" s="5">
        <f t="shared" si="4"/>
        <v>0.97130812685384971</v>
      </c>
      <c r="AH6" s="5">
        <f t="shared" si="5"/>
        <v>0.99441806104858188</v>
      </c>
      <c r="AI6" s="5">
        <f t="shared" si="6"/>
        <v>0.97423532871523599</v>
      </c>
      <c r="AJ6" s="5">
        <f t="shared" si="7"/>
        <v>0.9740456589961054</v>
      </c>
      <c r="AK6" s="5">
        <f t="shared" si="8"/>
        <v>0.99007625030740798</v>
      </c>
      <c r="AL6" s="5">
        <f t="shared" si="9"/>
        <v>0.9900429693606656</v>
      </c>
      <c r="AM6" s="5">
        <f t="shared" si="10"/>
        <v>0.97692467612723299</v>
      </c>
      <c r="AN6" s="5">
        <f t="shared" si="11"/>
        <v>0.97405172150374342</v>
      </c>
      <c r="AO6" s="5">
        <f t="shared" si="12"/>
        <v>0.98840975238387829</v>
      </c>
      <c r="AP6" s="5">
        <f t="shared" si="13"/>
        <v>0.96006533698700647</v>
      </c>
      <c r="AQ6" s="5">
        <f t="shared" si="14"/>
        <v>0.96646942158850579</v>
      </c>
      <c r="AR6" s="5">
        <f t="shared" si="15"/>
        <v>0.65320701338790199</v>
      </c>
      <c r="AS6" s="5">
        <f t="shared" si="16"/>
        <v>0.94436035660549389</v>
      </c>
      <c r="AV6" s="6">
        <f t="shared" si="17"/>
        <v>0.99441806104858188</v>
      </c>
      <c r="AW6" s="6" t="b">
        <f t="shared" si="18"/>
        <v>0</v>
      </c>
      <c r="AX6" s="6">
        <f t="shared" si="19"/>
        <v>1</v>
      </c>
    </row>
    <row r="7" spans="5:50">
      <c r="E7">
        <f t="shared" ref="E7:E70" si="20">IF(F7=G7,1)</f>
        <v>1</v>
      </c>
      <c r="F7" t="s">
        <v>4</v>
      </c>
      <c r="G7" t="s">
        <v>4</v>
      </c>
      <c r="H7">
        <v>2549882.0054297699</v>
      </c>
      <c r="I7">
        <v>2553173.8016265598</v>
      </c>
      <c r="J7">
        <v>2549686.8353696801</v>
      </c>
      <c r="K7">
        <v>2547188.1225187699</v>
      </c>
      <c r="L7">
        <v>2595328.47957021</v>
      </c>
      <c r="M7">
        <v>2550923.30542466</v>
      </c>
      <c r="N7">
        <v>2544241.93326566</v>
      </c>
      <c r="O7">
        <v>2586500.8122586799</v>
      </c>
      <c r="P7">
        <v>2587669.5213742601</v>
      </c>
      <c r="Q7">
        <v>2563823.41904573</v>
      </c>
      <c r="R7">
        <v>2550002.7909442899</v>
      </c>
      <c r="S7">
        <v>2589287.3666202319</v>
      </c>
      <c r="T7">
        <v>2508500.3927651299</v>
      </c>
      <c r="U7">
        <v>2575341.1061000102</v>
      </c>
      <c r="V7">
        <v>-859433.15</v>
      </c>
      <c r="W7">
        <v>2577097.7481291452</v>
      </c>
      <c r="Y7" s="2">
        <v>2602260.89789165</v>
      </c>
      <c r="Z7" s="2">
        <v>2589728.0854792399</v>
      </c>
      <c r="AA7">
        <v>2601046.21312118</v>
      </c>
      <c r="AC7" t="str">
        <f t="shared" si="0"/>
        <v>pcb3038_n30370_uncorr_03.ttp</v>
      </c>
      <c r="AD7" s="5">
        <f t="shared" si="1"/>
        <v>0.97987177515355306</v>
      </c>
      <c r="AE7" s="5">
        <f t="shared" si="2"/>
        <v>0.98113675062140748</v>
      </c>
      <c r="AF7" s="5">
        <f t="shared" si="3"/>
        <v>0.97979677496419926</v>
      </c>
      <c r="AG7" s="5">
        <f t="shared" si="4"/>
        <v>0.97883656653431639</v>
      </c>
      <c r="AH7" s="5">
        <f t="shared" si="5"/>
        <v>0.99733600181017334</v>
      </c>
      <c r="AI7" s="5">
        <f t="shared" si="6"/>
        <v>0.98027192718893652</v>
      </c>
      <c r="AJ7" s="5">
        <f t="shared" si="7"/>
        <v>0.97770440132540248</v>
      </c>
      <c r="AK7" s="5">
        <f t="shared" si="8"/>
        <v>0.99394369502084168</v>
      </c>
      <c r="AL7" s="5">
        <f t="shared" si="9"/>
        <v>0.99439280798892538</v>
      </c>
      <c r="AM7" s="5">
        <f t="shared" si="10"/>
        <v>0.98522919862606317</v>
      </c>
      <c r="AN7" s="5">
        <f t="shared" si="11"/>
        <v>0.97991819075877462</v>
      </c>
      <c r="AO7" s="5">
        <f t="shared" si="12"/>
        <v>0.99501451553841924</v>
      </c>
      <c r="AP7" s="5">
        <f t="shared" si="13"/>
        <v>0.9639695984355432</v>
      </c>
      <c r="AQ7" s="5">
        <f t="shared" si="14"/>
        <v>0.98965522949161244</v>
      </c>
      <c r="AR7" s="5">
        <f t="shared" si="15"/>
        <v>0</v>
      </c>
      <c r="AS7" s="5">
        <f t="shared" si="16"/>
        <v>0.99033027403866691</v>
      </c>
      <c r="AV7" s="6">
        <f t="shared" si="17"/>
        <v>0.99733600181017334</v>
      </c>
      <c r="AW7" s="6" t="b">
        <f t="shared" si="18"/>
        <v>0</v>
      </c>
      <c r="AX7" s="6">
        <f t="shared" si="19"/>
        <v>1</v>
      </c>
    </row>
    <row r="8" spans="5:50">
      <c r="E8">
        <f t="shared" si="20"/>
        <v>1</v>
      </c>
      <c r="F8" t="s">
        <v>5</v>
      </c>
      <c r="G8" t="s">
        <v>5</v>
      </c>
      <c r="H8">
        <v>3555040.8446454899</v>
      </c>
      <c r="I8">
        <v>3555347.3805176499</v>
      </c>
      <c r="J8">
        <v>3562570.9997767801</v>
      </c>
      <c r="K8">
        <v>3549737.1316668601</v>
      </c>
      <c r="L8">
        <v>3603613.53083788</v>
      </c>
      <c r="M8">
        <v>3562166.52345719</v>
      </c>
      <c r="N8">
        <v>3551224.4675298901</v>
      </c>
      <c r="O8">
        <v>3597281.6410276801</v>
      </c>
      <c r="P8">
        <v>3593839.9812241099</v>
      </c>
      <c r="Q8">
        <v>3577476.5432377202</v>
      </c>
      <c r="R8">
        <v>3560077.5617876998</v>
      </c>
      <c r="S8">
        <v>3600091.886215671</v>
      </c>
      <c r="T8">
        <v>3443419.49610744</v>
      </c>
      <c r="U8">
        <v>3552785.8317065202</v>
      </c>
      <c r="V8">
        <v>-403838.01</v>
      </c>
      <c r="W8">
        <v>3593938.2444124287</v>
      </c>
      <c r="Y8" s="2">
        <v>3614671.7069760901</v>
      </c>
      <c r="Z8" s="2">
        <v>3612448.1931587299</v>
      </c>
      <c r="AA8">
        <v>3616009.6879865299</v>
      </c>
      <c r="AC8" t="str">
        <f t="shared" si="0"/>
        <v>pcb3038_n30370_uncorr_07.ttp</v>
      </c>
      <c r="AD8" s="5">
        <f t="shared" si="1"/>
        <v>0.98313919247960069</v>
      </c>
      <c r="AE8" s="5">
        <f t="shared" si="2"/>
        <v>0.98322396434101977</v>
      </c>
      <c r="AF8" s="5">
        <f t="shared" si="3"/>
        <v>0.98522164130608136</v>
      </c>
      <c r="AG8" s="5">
        <f t="shared" si="4"/>
        <v>0.9816724616253526</v>
      </c>
      <c r="AH8" s="5">
        <f t="shared" si="5"/>
        <v>0.99657186838026635</v>
      </c>
      <c r="AI8" s="5">
        <f t="shared" si="6"/>
        <v>0.98510978421650164</v>
      </c>
      <c r="AJ8" s="5">
        <f t="shared" si="7"/>
        <v>0.98208378128192642</v>
      </c>
      <c r="AK8" s="5">
        <f t="shared" si="8"/>
        <v>0.99482079734988815</v>
      </c>
      <c r="AL8" s="5">
        <f t="shared" si="9"/>
        <v>0.99386901344980505</v>
      </c>
      <c r="AM8" s="5">
        <f t="shared" si="10"/>
        <v>0.98934373852016255</v>
      </c>
      <c r="AN8" s="5">
        <f t="shared" si="11"/>
        <v>0.98453208618753063</v>
      </c>
      <c r="AO8" s="5">
        <f t="shared" si="12"/>
        <v>0.99559796484402607</v>
      </c>
      <c r="AP8" s="5">
        <f t="shared" ref="AP8:AP71" si="21">IF(T8/MAX($Y8:$AA8)&lt;0,0,T8/MAX($Y8:$AA8))</f>
        <v>0.95227053941462425</v>
      </c>
      <c r="AQ8" s="5">
        <f t="shared" ref="AQ8:AQ71" si="22">IF(U8/MAX($Y8:$AA8)&lt;0,0,U8/MAX($Y8:$AA8))</f>
        <v>0.98251557331550898</v>
      </c>
      <c r="AR8" s="5">
        <f t="shared" ref="AR8:AR71" si="23">IF(V8/MAX($Y8:$AA8)&lt;0,0,V8/MAX($Y8:$AA8))</f>
        <v>0</v>
      </c>
      <c r="AS8" s="5">
        <f t="shared" si="16"/>
        <v>0.99389618793129086</v>
      </c>
      <c r="AV8" s="6">
        <f t="shared" si="17"/>
        <v>0.99657186838026635</v>
      </c>
      <c r="AW8" s="6" t="b">
        <f t="shared" si="18"/>
        <v>0</v>
      </c>
      <c r="AX8" s="6">
        <f t="shared" si="19"/>
        <v>1</v>
      </c>
    </row>
    <row r="9" spans="5:50">
      <c r="E9">
        <f t="shared" si="20"/>
        <v>1</v>
      </c>
      <c r="F9" t="s">
        <v>6</v>
      </c>
      <c r="G9" t="s">
        <v>6</v>
      </c>
      <c r="H9">
        <v>1762672.72148926</v>
      </c>
      <c r="I9">
        <v>1754223.08977456</v>
      </c>
      <c r="J9">
        <v>1763606.9543178601</v>
      </c>
      <c r="K9">
        <v>1753740.3629985601</v>
      </c>
      <c r="L9">
        <v>1800447.98809486</v>
      </c>
      <c r="M9">
        <v>1771219.5250088701</v>
      </c>
      <c r="N9">
        <v>1760870.30917357</v>
      </c>
      <c r="O9">
        <v>1802984.9399415001</v>
      </c>
      <c r="P9">
        <v>1800896.59221703</v>
      </c>
      <c r="Q9">
        <v>1765739.3196942599</v>
      </c>
      <c r="R9">
        <v>1765408.3377428199</v>
      </c>
      <c r="S9">
        <v>1801927.2799908996</v>
      </c>
      <c r="T9">
        <v>1705502.44266882</v>
      </c>
      <c r="U9">
        <v>1738662.6762339401</v>
      </c>
      <c r="V9">
        <v>323865.25</v>
      </c>
      <c r="W9">
        <v>1784487.412146721</v>
      </c>
      <c r="Y9" s="2">
        <v>1816648.06813749</v>
      </c>
      <c r="Z9" s="2">
        <v>1800558.57175967</v>
      </c>
      <c r="AA9">
        <v>1812058.16706625</v>
      </c>
      <c r="AC9" t="str">
        <f t="shared" si="0"/>
        <v>pcb3038_n30370_uncorr-similar-weights_03.ttp</v>
      </c>
      <c r="AD9" s="5">
        <f t="shared" si="1"/>
        <v>0.97028849583201437</v>
      </c>
      <c r="AE9" s="5">
        <f t="shared" si="2"/>
        <v>0.96563727479316841</v>
      </c>
      <c r="AF9" s="5">
        <f t="shared" si="3"/>
        <v>0.97080275769978386</v>
      </c>
      <c r="AG9" s="5">
        <f t="shared" si="4"/>
        <v>0.96537155091166027</v>
      </c>
      <c r="AH9" s="5">
        <f t="shared" si="5"/>
        <v>0.99108243345160463</v>
      </c>
      <c r="AI9" s="5">
        <f t="shared" si="6"/>
        <v>0.97499320648539523</v>
      </c>
      <c r="AJ9" s="5">
        <f t="shared" si="7"/>
        <v>0.96929633210624788</v>
      </c>
      <c r="AK9" s="5">
        <f t="shared" si="8"/>
        <v>0.99247893500363116</v>
      </c>
      <c r="AL9" s="5">
        <f t="shared" si="9"/>
        <v>0.99132937402861465</v>
      </c>
      <c r="AM9" s="5">
        <f t="shared" si="10"/>
        <v>0.97197654882300677</v>
      </c>
      <c r="AN9" s="5">
        <f t="shared" si="11"/>
        <v>0.97179435505788236</v>
      </c>
      <c r="AO9" s="5">
        <f t="shared" si="12"/>
        <v>0.991896730905242</v>
      </c>
      <c r="AP9" s="5">
        <f t="shared" si="21"/>
        <v>0.93881829539905248</v>
      </c>
      <c r="AQ9" s="5">
        <f t="shared" si="22"/>
        <v>0.95707182185072093</v>
      </c>
      <c r="AR9" s="5">
        <f t="shared" si="23"/>
        <v>0.17827627468430984</v>
      </c>
      <c r="AS9" s="5">
        <f t="shared" si="16"/>
        <v>0.98229670536916847</v>
      </c>
      <c r="AV9" s="6">
        <f t="shared" si="17"/>
        <v>0.99247893500363116</v>
      </c>
      <c r="AW9" s="6" t="b">
        <f t="shared" si="18"/>
        <v>0</v>
      </c>
      <c r="AX9" s="6" t="b">
        <f t="shared" si="19"/>
        <v>0</v>
      </c>
    </row>
    <row r="10" spans="5:50">
      <c r="E10">
        <f t="shared" si="20"/>
        <v>1</v>
      </c>
      <c r="F10" t="s">
        <v>7</v>
      </c>
      <c r="G10" t="s">
        <v>7</v>
      </c>
      <c r="H10">
        <v>2807608.0180778801</v>
      </c>
      <c r="I10">
        <v>2807198.3601046801</v>
      </c>
      <c r="J10">
        <v>2807621.2808147101</v>
      </c>
      <c r="K10">
        <v>2795487.1889434201</v>
      </c>
      <c r="L10">
        <v>2863436.8345430698</v>
      </c>
      <c r="M10">
        <v>2810431.47733329</v>
      </c>
      <c r="N10">
        <v>2814985.4119600002</v>
      </c>
      <c r="O10">
        <v>2855993.7715098602</v>
      </c>
      <c r="P10">
        <v>2854429.2700842898</v>
      </c>
      <c r="Q10">
        <v>2829986.1014850098</v>
      </c>
      <c r="R10">
        <v>2810485.7156949202</v>
      </c>
      <c r="S10">
        <v>2856140.5190255707</v>
      </c>
      <c r="T10">
        <v>2712368.9847554401</v>
      </c>
      <c r="U10">
        <v>2775279.23848296</v>
      </c>
      <c r="V10">
        <v>-103742.9</v>
      </c>
      <c r="W10">
        <v>2848027.5847132569</v>
      </c>
      <c r="Y10" s="2">
        <v>2876022.2361391899</v>
      </c>
      <c r="Z10" s="2">
        <v>2870970.4113389198</v>
      </c>
      <c r="AA10">
        <v>2871555.6685135202</v>
      </c>
      <c r="AC10" t="str">
        <f t="shared" si="0"/>
        <v>pcb3038_n30370_uncorr-similar-weights_07.ttp</v>
      </c>
      <c r="AD10" s="5">
        <f t="shared" si="1"/>
        <v>0.97621220823620969</v>
      </c>
      <c r="AE10" s="5">
        <f t="shared" si="2"/>
        <v>0.97606976915209809</v>
      </c>
      <c r="AF10" s="5">
        <f t="shared" si="3"/>
        <v>0.97621681972240171</v>
      </c>
      <c r="AG10" s="5">
        <f t="shared" si="4"/>
        <v>0.97199776615639766</v>
      </c>
      <c r="AH10" s="5">
        <f t="shared" si="5"/>
        <v>0.99562402493347379</v>
      </c>
      <c r="AI10" s="5">
        <f t="shared" si="6"/>
        <v>0.97719393195862425</v>
      </c>
      <c r="AJ10" s="5">
        <f t="shared" si="7"/>
        <v>0.97877734622068624</v>
      </c>
      <c r="AK10" s="5">
        <f t="shared" si="8"/>
        <v>0.99303605362376601</v>
      </c>
      <c r="AL10" s="5">
        <f t="shared" si="9"/>
        <v>0.99249207263296868</v>
      </c>
      <c r="AM10" s="5">
        <f t="shared" si="10"/>
        <v>0.98399312283621987</v>
      </c>
      <c r="AN10" s="5">
        <f t="shared" si="11"/>
        <v>0.97721279077026646</v>
      </c>
      <c r="AO10" s="5">
        <f t="shared" si="12"/>
        <v>0.99308707809564478</v>
      </c>
      <c r="AP10" s="5">
        <f t="shared" si="21"/>
        <v>0.94309736227789387</v>
      </c>
      <c r="AQ10" s="5">
        <f t="shared" si="22"/>
        <v>0.96497141211555149</v>
      </c>
      <c r="AR10" s="5">
        <f t="shared" si="23"/>
        <v>0</v>
      </c>
      <c r="AS10" s="5">
        <f t="shared" si="16"/>
        <v>0.9902661908958279</v>
      </c>
      <c r="AV10" s="6">
        <f t="shared" si="17"/>
        <v>0.99562402493347379</v>
      </c>
      <c r="AW10" s="6" t="b">
        <f t="shared" si="18"/>
        <v>0</v>
      </c>
      <c r="AX10" s="6">
        <f t="shared" si="19"/>
        <v>1</v>
      </c>
    </row>
    <row r="11" spans="5:50">
      <c r="E11">
        <f t="shared" si="20"/>
        <v>1</v>
      </c>
      <c r="F11" t="s">
        <v>8</v>
      </c>
      <c r="G11" t="s">
        <v>8</v>
      </c>
      <c r="H11">
        <v>1199010.8434766501</v>
      </c>
      <c r="I11">
        <v>1203693.3693756899</v>
      </c>
      <c r="J11">
        <v>1202848.09302396</v>
      </c>
      <c r="K11">
        <v>1200826.3193711699</v>
      </c>
      <c r="L11">
        <v>1217785.9822293301</v>
      </c>
      <c r="M11">
        <v>1201584.30768927</v>
      </c>
      <c r="N11">
        <v>1204099.6880107799</v>
      </c>
      <c r="O11">
        <v>1214391.8845870099</v>
      </c>
      <c r="P11">
        <v>1214396.5566734599</v>
      </c>
      <c r="Q11">
        <v>1210011.8690809</v>
      </c>
      <c r="R11">
        <v>1210113.95058426</v>
      </c>
      <c r="S11">
        <v>1214427.0267467229</v>
      </c>
      <c r="T11">
        <v>1198519.1245947301</v>
      </c>
      <c r="U11">
        <v>1198530.0227669601</v>
      </c>
      <c r="V11">
        <v>993399</v>
      </c>
      <c r="W11">
        <v>1182058.2322723798</v>
      </c>
      <c r="Y11" s="2">
        <v>1222589.4236759299</v>
      </c>
      <c r="Z11" s="2">
        <v>1195832.5942100999</v>
      </c>
      <c r="AA11">
        <v>1219088.3599561199</v>
      </c>
      <c r="AC11" t="str">
        <f t="shared" si="0"/>
        <v>pcb3038_n9111_bounded-strongly-corr_03.ttp</v>
      </c>
      <c r="AD11" s="5">
        <f t="shared" si="1"/>
        <v>0.98071422855238954</v>
      </c>
      <c r="AE11" s="5">
        <f t="shared" si="2"/>
        <v>0.98454423542825542</v>
      </c>
      <c r="AF11" s="5">
        <f t="shared" si="3"/>
        <v>0.98385285340305484</v>
      </c>
      <c r="AG11" s="5">
        <f t="shared" si="4"/>
        <v>0.98219917178792093</v>
      </c>
      <c r="AH11" s="5">
        <f t="shared" si="5"/>
        <v>0.99607109193521615</v>
      </c>
      <c r="AI11" s="5">
        <f t="shared" si="6"/>
        <v>0.98281915778110995</v>
      </c>
      <c r="AJ11" s="5">
        <f t="shared" si="7"/>
        <v>0.98487657809965556</v>
      </c>
      <c r="AK11" s="5">
        <f t="shared" si="8"/>
        <v>0.99329493701632665</v>
      </c>
      <c r="AL11" s="5">
        <f t="shared" si="9"/>
        <v>0.99329875848440052</v>
      </c>
      <c r="AM11" s="5">
        <f t="shared" si="10"/>
        <v>0.989712364305252</v>
      </c>
      <c r="AN11" s="5">
        <f t="shared" si="11"/>
        <v>0.98979586044989643</v>
      </c>
      <c r="AO11" s="5">
        <f t="shared" si="12"/>
        <v>0.99332368105666635</v>
      </c>
      <c r="AP11" s="5">
        <f t="shared" si="21"/>
        <v>0.98031203393791166</v>
      </c>
      <c r="AQ11" s="5">
        <f t="shared" si="22"/>
        <v>0.98032094794617886</v>
      </c>
      <c r="AR11" s="5">
        <f t="shared" si="23"/>
        <v>0.8125368834069997</v>
      </c>
      <c r="AS11" s="5">
        <f t="shared" si="16"/>
        <v>0.96684807620723079</v>
      </c>
      <c r="AV11" s="6">
        <f t="shared" si="17"/>
        <v>0.99607109193521615</v>
      </c>
      <c r="AW11" s="6" t="b">
        <f t="shared" si="18"/>
        <v>0</v>
      </c>
      <c r="AX11" s="6">
        <f t="shared" si="19"/>
        <v>1</v>
      </c>
    </row>
    <row r="12" spans="5:50">
      <c r="E12">
        <f t="shared" si="20"/>
        <v>1</v>
      </c>
      <c r="F12" t="s">
        <v>9</v>
      </c>
      <c r="G12" t="s">
        <v>9</v>
      </c>
      <c r="H12">
        <v>1823222.9689958601</v>
      </c>
      <c r="I12">
        <v>1821077.0141173899</v>
      </c>
      <c r="J12">
        <v>1819438.7163996899</v>
      </c>
      <c r="K12">
        <v>1815974.44096351</v>
      </c>
      <c r="L12">
        <v>1864413.32008081</v>
      </c>
      <c r="M12">
        <v>1822042.7409709301</v>
      </c>
      <c r="N12">
        <v>1823528.00613863</v>
      </c>
      <c r="O12">
        <v>1855784.5731147099</v>
      </c>
      <c r="P12">
        <v>1857469.16510609</v>
      </c>
      <c r="Q12">
        <v>1853980.89313125</v>
      </c>
      <c r="R12">
        <v>1845839.6956833501</v>
      </c>
      <c r="S12">
        <v>1858773.2062705755</v>
      </c>
      <c r="T12">
        <v>1812263.1635799899</v>
      </c>
      <c r="U12">
        <v>1812265.29779614</v>
      </c>
      <c r="V12">
        <v>1309328.29</v>
      </c>
      <c r="W12">
        <v>1801448.40152454</v>
      </c>
      <c r="Y12" s="2">
        <v>1880316.98687641</v>
      </c>
      <c r="Z12" s="2">
        <v>1828215.79181671</v>
      </c>
      <c r="AA12">
        <v>1872182.30607403</v>
      </c>
      <c r="AC12" t="str">
        <f t="shared" si="0"/>
        <v>pcb3038_n9111_bounded-strongly-corr_07.ttp</v>
      </c>
      <c r="AD12" s="5">
        <f t="shared" si="1"/>
        <v>0.9696359612347093</v>
      </c>
      <c r="AE12" s="5">
        <f t="shared" si="2"/>
        <v>0.96849468830389618</v>
      </c>
      <c r="AF12" s="5">
        <f t="shared" si="3"/>
        <v>0.96762340025558602</v>
      </c>
      <c r="AG12" s="5">
        <f t="shared" si="4"/>
        <v>0.96578101120078375</v>
      </c>
      <c r="AH12" s="5">
        <f t="shared" si="5"/>
        <v>0.99154202886715437</v>
      </c>
      <c r="AI12" s="5">
        <f t="shared" si="6"/>
        <v>0.96900828620269752</v>
      </c>
      <c r="AJ12" s="5">
        <f t="shared" si="7"/>
        <v>0.96979818768104731</v>
      </c>
      <c r="AK12" s="5">
        <f t="shared" si="8"/>
        <v>0.98695304359162683</v>
      </c>
      <c r="AL12" s="5">
        <f t="shared" si="9"/>
        <v>0.98784895210233947</v>
      </c>
      <c r="AM12" s="5">
        <f t="shared" si="10"/>
        <v>0.98599380108302404</v>
      </c>
      <c r="AN12" s="5">
        <f t="shared" si="11"/>
        <v>0.9816641069385148</v>
      </c>
      <c r="AO12" s="5">
        <f t="shared" si="12"/>
        <v>0.98854247408484941</v>
      </c>
      <c r="AP12" s="5">
        <f t="shared" si="21"/>
        <v>0.96380726028036834</v>
      </c>
      <c r="AQ12" s="5">
        <f t="shared" si="22"/>
        <v>0.96380839531034723</v>
      </c>
      <c r="AR12" s="5">
        <f t="shared" si="23"/>
        <v>0.6963338092132334</v>
      </c>
      <c r="AS12" s="5">
        <f t="shared" si="16"/>
        <v>0.95805569704346139</v>
      </c>
      <c r="AV12" s="6">
        <f t="shared" si="17"/>
        <v>0.99154202886715437</v>
      </c>
      <c r="AW12" s="6" t="b">
        <f t="shared" si="18"/>
        <v>0</v>
      </c>
      <c r="AX12" s="6">
        <f t="shared" si="19"/>
        <v>1</v>
      </c>
    </row>
    <row r="13" spans="5:50">
      <c r="E13">
        <f t="shared" si="20"/>
        <v>1</v>
      </c>
      <c r="F13" t="s">
        <v>10</v>
      </c>
      <c r="G13" t="s">
        <v>10</v>
      </c>
      <c r="H13">
        <v>763201.38262303802</v>
      </c>
      <c r="I13">
        <v>765372.86684413196</v>
      </c>
      <c r="J13">
        <v>766567.47915233101</v>
      </c>
      <c r="K13">
        <v>764706.91499483294</v>
      </c>
      <c r="L13">
        <v>782652.23061203305</v>
      </c>
      <c r="M13">
        <v>766107.57714688603</v>
      </c>
      <c r="N13">
        <v>765622.89375662105</v>
      </c>
      <c r="O13">
        <v>779585.30661898397</v>
      </c>
      <c r="P13">
        <v>779318.545342759</v>
      </c>
      <c r="Q13">
        <v>777561.83677059505</v>
      </c>
      <c r="R13">
        <v>776844.16052314802</v>
      </c>
      <c r="S13">
        <v>780573.94385222951</v>
      </c>
      <c r="T13">
        <v>772586.89854545298</v>
      </c>
      <c r="U13">
        <v>772707.91133489495</v>
      </c>
      <c r="V13">
        <v>-269637.55</v>
      </c>
      <c r="W13">
        <v>778014.59559453314</v>
      </c>
      <c r="Y13" s="2">
        <v>786118.60073888302</v>
      </c>
      <c r="Z13" s="2">
        <v>783592.29732616397</v>
      </c>
      <c r="AA13">
        <v>785874.989667441</v>
      </c>
      <c r="AC13" t="str">
        <f t="shared" si="0"/>
        <v>pcb3038_n9111_uncorr_03.ttp</v>
      </c>
      <c r="AD13" s="5">
        <f t="shared" si="1"/>
        <v>0.97084763279446029</v>
      </c>
      <c r="AE13" s="5">
        <f t="shared" si="2"/>
        <v>0.97360991856031409</v>
      </c>
      <c r="AF13" s="5">
        <f t="shared" si="3"/>
        <v>0.97512955224799969</v>
      </c>
      <c r="AG13" s="5">
        <f t="shared" si="4"/>
        <v>0.9727627794025927</v>
      </c>
      <c r="AH13" s="5">
        <f t="shared" si="5"/>
        <v>0.99559052524187586</v>
      </c>
      <c r="AI13" s="5">
        <f t="shared" si="6"/>
        <v>0.97454452346861098</v>
      </c>
      <c r="AJ13" s="5">
        <f t="shared" si="7"/>
        <v>0.97392797096647021</v>
      </c>
      <c r="AK13" s="5">
        <f t="shared" si="8"/>
        <v>0.99168917500011022</v>
      </c>
      <c r="AL13" s="5">
        <f t="shared" si="9"/>
        <v>0.99134983526692722</v>
      </c>
      <c r="AM13" s="5">
        <f t="shared" si="10"/>
        <v>0.98911517427491813</v>
      </c>
      <c r="AN13" s="5">
        <f t="shared" si="11"/>
        <v>0.98820223792311002</v>
      </c>
      <c r="AO13" s="5">
        <f t="shared" si="12"/>
        <v>0.99294679342093928</v>
      </c>
      <c r="AP13" s="5">
        <f t="shared" si="21"/>
        <v>0.98278669124390206</v>
      </c>
      <c r="AQ13" s="5">
        <f t="shared" si="22"/>
        <v>0.98294062830801465</v>
      </c>
      <c r="AR13" s="5">
        <f t="shared" si="23"/>
        <v>0</v>
      </c>
      <c r="AS13" s="5">
        <f t="shared" si="16"/>
        <v>0.98969111640822027</v>
      </c>
      <c r="AV13" s="6">
        <f t="shared" si="17"/>
        <v>0.99559052524187586</v>
      </c>
      <c r="AW13" s="6" t="b">
        <f t="shared" si="18"/>
        <v>0</v>
      </c>
      <c r="AX13" s="6">
        <f t="shared" si="19"/>
        <v>1</v>
      </c>
    </row>
    <row r="14" spans="5:50">
      <c r="E14">
        <f t="shared" si="20"/>
        <v>1</v>
      </c>
      <c r="F14" t="s">
        <v>11</v>
      </c>
      <c r="G14" t="s">
        <v>11</v>
      </c>
      <c r="H14">
        <v>1074104.9281464301</v>
      </c>
      <c r="I14">
        <v>1074203.7592018</v>
      </c>
      <c r="J14">
        <v>1073018.83282567</v>
      </c>
      <c r="K14">
        <v>1074229.4742364699</v>
      </c>
      <c r="L14">
        <v>1093259.538992</v>
      </c>
      <c r="M14">
        <v>1073457.9299387001</v>
      </c>
      <c r="N14">
        <v>1074597.1893816399</v>
      </c>
      <c r="O14">
        <v>1090465.3112480501</v>
      </c>
      <c r="P14">
        <v>1090535.9968950499</v>
      </c>
      <c r="Q14">
        <v>1089789.4454736901</v>
      </c>
      <c r="R14">
        <v>1085717.75583924</v>
      </c>
      <c r="S14">
        <v>1090977.0747997479</v>
      </c>
      <c r="T14">
        <v>1069550.7809024199</v>
      </c>
      <c r="U14">
        <v>1069570.2238565299</v>
      </c>
      <c r="V14">
        <v>-100442.6</v>
      </c>
      <c r="W14">
        <v>1089111.6713816959</v>
      </c>
      <c r="Y14" s="2">
        <v>1098204.6086529801</v>
      </c>
      <c r="Z14" s="2">
        <v>1096222.8481685501</v>
      </c>
      <c r="AA14">
        <v>1095150.4169406299</v>
      </c>
      <c r="AC14" t="str">
        <f t="shared" si="0"/>
        <v>pcb3038_n9111_uncorr_07.ttp</v>
      </c>
      <c r="AD14" s="5">
        <f t="shared" si="1"/>
        <v>0.97805538210579002</v>
      </c>
      <c r="AE14" s="5">
        <f t="shared" si="2"/>
        <v>0.97814537540448065</v>
      </c>
      <c r="AF14" s="5">
        <f t="shared" si="3"/>
        <v>0.97706640854639826</v>
      </c>
      <c r="AG14" s="5">
        <f t="shared" si="4"/>
        <v>0.97816879092693187</v>
      </c>
      <c r="AH14" s="5">
        <f t="shared" si="5"/>
        <v>0.99549713266360673</v>
      </c>
      <c r="AI14" s="5">
        <f t="shared" si="6"/>
        <v>0.97746624033509255</v>
      </c>
      <c r="AJ14" s="5">
        <f t="shared" si="7"/>
        <v>0.97850362392824397</v>
      </c>
      <c r="AK14" s="5">
        <f t="shared" si="8"/>
        <v>0.99295277278573546</v>
      </c>
      <c r="AL14" s="5">
        <f t="shared" si="9"/>
        <v>0.99301713751926779</v>
      </c>
      <c r="AM14" s="5">
        <f t="shared" si="10"/>
        <v>0.99233734486908431</v>
      </c>
      <c r="AN14" s="5">
        <f t="shared" si="11"/>
        <v>0.9886297574100914</v>
      </c>
      <c r="AO14" s="5">
        <f t="shared" si="12"/>
        <v>0.9934187729715529</v>
      </c>
      <c r="AP14" s="5">
        <f t="shared" si="21"/>
        <v>0.97390847978164474</v>
      </c>
      <c r="AQ14" s="5">
        <f t="shared" si="22"/>
        <v>0.97392618409098453</v>
      </c>
      <c r="AR14" s="5">
        <f t="shared" si="23"/>
        <v>0</v>
      </c>
      <c r="AS14" s="5">
        <f t="shared" si="16"/>
        <v>0.99172017928203993</v>
      </c>
      <c r="AV14" s="6">
        <f t="shared" si="17"/>
        <v>0.99549713266360673</v>
      </c>
      <c r="AW14" s="6" t="b">
        <f t="shared" si="18"/>
        <v>0</v>
      </c>
      <c r="AX14" s="6">
        <f t="shared" si="19"/>
        <v>1</v>
      </c>
    </row>
    <row r="15" spans="5:50">
      <c r="E15">
        <f t="shared" si="20"/>
        <v>1</v>
      </c>
      <c r="F15" t="s">
        <v>12</v>
      </c>
      <c r="G15" t="s">
        <v>12</v>
      </c>
      <c r="H15">
        <v>545107.754378738</v>
      </c>
      <c r="I15">
        <v>545829.69110314897</v>
      </c>
      <c r="J15">
        <v>548134.13044477801</v>
      </c>
      <c r="K15">
        <v>546034.57506273</v>
      </c>
      <c r="L15">
        <v>568508.94740764401</v>
      </c>
      <c r="M15">
        <v>545245.56253774394</v>
      </c>
      <c r="N15">
        <v>547129.58830209298</v>
      </c>
      <c r="O15">
        <v>564855.43634404603</v>
      </c>
      <c r="P15">
        <v>564935.498504758</v>
      </c>
      <c r="Q15">
        <v>561028.08621572901</v>
      </c>
      <c r="R15">
        <v>561399.99462281202</v>
      </c>
      <c r="S15">
        <v>567101.97541008622</v>
      </c>
      <c r="T15">
        <v>533205.492642247</v>
      </c>
      <c r="U15">
        <v>533217.14590610401</v>
      </c>
      <c r="V15">
        <v>119901.93</v>
      </c>
      <c r="W15">
        <v>565124.63811004045</v>
      </c>
      <c r="Y15" s="2">
        <v>572823.77144266095</v>
      </c>
      <c r="Z15" s="2">
        <v>572587.18215622206</v>
      </c>
      <c r="AA15">
        <v>574989.39386206598</v>
      </c>
      <c r="AC15" t="str">
        <f t="shared" si="0"/>
        <v>pcb3038_n9111_uncorr-similar-weights_03.ttp</v>
      </c>
      <c r="AD15" s="5">
        <f t="shared" si="1"/>
        <v>0.94803097274087067</v>
      </c>
      <c r="AE15" s="5">
        <f t="shared" si="2"/>
        <v>0.94928653802975693</v>
      </c>
      <c r="AF15" s="5">
        <f t="shared" si="3"/>
        <v>0.95329433254949691</v>
      </c>
      <c r="AG15" s="5">
        <f t="shared" si="4"/>
        <v>0.94964286453206836</v>
      </c>
      <c r="AH15" s="5">
        <f t="shared" si="5"/>
        <v>0.98872945044969551</v>
      </c>
      <c r="AI15" s="5">
        <f t="shared" si="6"/>
        <v>0.94827064352519641</v>
      </c>
      <c r="AJ15" s="5">
        <f t="shared" si="7"/>
        <v>0.95154727051077348</v>
      </c>
      <c r="AK15" s="5">
        <f t="shared" si="8"/>
        <v>0.98237540096182896</v>
      </c>
      <c r="AL15" s="5">
        <f t="shared" si="9"/>
        <v>0.98251464207056349</v>
      </c>
      <c r="AM15" s="5">
        <f t="shared" si="10"/>
        <v>0.97571901708905928</v>
      </c>
      <c r="AN15" s="5">
        <f t="shared" si="11"/>
        <v>0.97636582624945967</v>
      </c>
      <c r="AO15" s="5">
        <f t="shared" si="12"/>
        <v>0.98628249749268959</v>
      </c>
      <c r="AP15" s="5">
        <f t="shared" si="21"/>
        <v>0.92733100529182544</v>
      </c>
      <c r="AQ15" s="5">
        <f t="shared" si="22"/>
        <v>0.92735127221149627</v>
      </c>
      <c r="AR15" s="5">
        <f t="shared" si="23"/>
        <v>0.20852894206386566</v>
      </c>
      <c r="AS15" s="5">
        <f t="shared" si="16"/>
        <v>0.98284358658206494</v>
      </c>
      <c r="AV15" s="6">
        <f t="shared" si="17"/>
        <v>0.98872945044969551</v>
      </c>
      <c r="AW15" s="6" t="b">
        <f t="shared" si="18"/>
        <v>0</v>
      </c>
      <c r="AX15" s="6">
        <f t="shared" si="19"/>
        <v>1</v>
      </c>
    </row>
    <row r="16" spans="5:50">
      <c r="E16">
        <f t="shared" si="20"/>
        <v>1</v>
      </c>
      <c r="F16" t="s">
        <v>13</v>
      </c>
      <c r="G16" t="s">
        <v>13</v>
      </c>
      <c r="H16">
        <v>847589.44549485098</v>
      </c>
      <c r="I16">
        <v>847291.67345070594</v>
      </c>
      <c r="J16">
        <v>850164.20848286198</v>
      </c>
      <c r="K16">
        <v>848451.34582222602</v>
      </c>
      <c r="L16">
        <v>873670.223328972</v>
      </c>
      <c r="M16">
        <v>847696.45929248305</v>
      </c>
      <c r="N16">
        <v>846042.36199355905</v>
      </c>
      <c r="O16">
        <v>868916.65468339296</v>
      </c>
      <c r="P16">
        <v>867590.09632649703</v>
      </c>
      <c r="Q16">
        <v>867784.26443924604</v>
      </c>
      <c r="R16">
        <v>862883.63979874796</v>
      </c>
      <c r="S16">
        <v>869419.73154351918</v>
      </c>
      <c r="T16">
        <v>833667.30962266703</v>
      </c>
      <c r="U16">
        <v>833686.636950991</v>
      </c>
      <c r="V16">
        <v>-20785.900000000001</v>
      </c>
      <c r="W16">
        <v>869343.6747834438</v>
      </c>
      <c r="Y16" s="2">
        <v>881425.93554636999</v>
      </c>
      <c r="Z16" s="2">
        <v>875826.31539292505</v>
      </c>
      <c r="AA16">
        <v>876330.05665061704</v>
      </c>
      <c r="AC16" t="str">
        <f t="shared" si="0"/>
        <v>pcb3038_n9111_uncorr-similar-weights_07.ttp</v>
      </c>
      <c r="AD16" s="5">
        <f t="shared" si="1"/>
        <v>0.9616116468928898</v>
      </c>
      <c r="AE16" s="5">
        <f t="shared" si="2"/>
        <v>0.96127381698326675</v>
      </c>
      <c r="AF16" s="5">
        <f t="shared" si="3"/>
        <v>0.96453278057432046</v>
      </c>
      <c r="AG16" s="5">
        <f t="shared" si="4"/>
        <v>0.9625894945969522</v>
      </c>
      <c r="AH16" s="5">
        <f t="shared" si="5"/>
        <v>0.99120094848061124</v>
      </c>
      <c r="AI16" s="5">
        <f t="shared" si="6"/>
        <v>0.96173305675084431</v>
      </c>
      <c r="AJ16" s="5">
        <f t="shared" si="7"/>
        <v>0.95985644156150485</v>
      </c>
      <c r="AK16" s="5">
        <f t="shared" si="8"/>
        <v>0.98580790471609747</v>
      </c>
      <c r="AL16" s="5">
        <f t="shared" si="9"/>
        <v>0.98430289073432298</v>
      </c>
      <c r="AM16" s="5">
        <f t="shared" si="10"/>
        <v>0.98452317936541334</v>
      </c>
      <c r="AN16" s="5">
        <f t="shared" si="11"/>
        <v>0.97896329685814365</v>
      </c>
      <c r="AO16" s="5">
        <f t="shared" si="12"/>
        <v>0.98637865812808367</v>
      </c>
      <c r="AP16" s="5">
        <f t="shared" si="21"/>
        <v>0.94581663189420584</v>
      </c>
      <c r="AQ16" s="5">
        <f t="shared" si="22"/>
        <v>0.9458385592366455</v>
      </c>
      <c r="AR16" s="5">
        <f t="shared" si="23"/>
        <v>0</v>
      </c>
      <c r="AS16" s="5">
        <f t="shared" si="16"/>
        <v>0.98629236981160906</v>
      </c>
      <c r="AV16" s="6">
        <f t="shared" si="17"/>
        <v>0.99120094848061124</v>
      </c>
      <c r="AW16" s="6" t="b">
        <f t="shared" si="18"/>
        <v>0</v>
      </c>
      <c r="AX16" s="6">
        <f t="shared" si="19"/>
        <v>1</v>
      </c>
    </row>
    <row r="17" spans="5:50">
      <c r="E17">
        <f t="shared" si="20"/>
        <v>1</v>
      </c>
      <c r="F17" t="s">
        <v>14</v>
      </c>
      <c r="G17" t="s">
        <v>14</v>
      </c>
      <c r="H17">
        <v>13680638.9243268</v>
      </c>
      <c r="I17">
        <v>13837236.734062601</v>
      </c>
      <c r="J17">
        <v>13964083.0576408</v>
      </c>
      <c r="K17">
        <v>13909087.044401901</v>
      </c>
      <c r="L17">
        <v>14659764.634921901</v>
      </c>
      <c r="M17">
        <v>13866862.356109601</v>
      </c>
      <c r="N17">
        <v>14000626.360321499</v>
      </c>
      <c r="O17">
        <v>14297373.726595599</v>
      </c>
      <c r="P17">
        <v>14085078.7416071</v>
      </c>
      <c r="Q17">
        <v>14068657.3393906</v>
      </c>
      <c r="R17">
        <v>13784292.2447799</v>
      </c>
      <c r="S17">
        <v>14730397.700398</v>
      </c>
      <c r="T17">
        <v>5274653.4353353903</v>
      </c>
      <c r="U17">
        <v>8439996.3601924796</v>
      </c>
      <c r="V17">
        <v>10487228.67</v>
      </c>
      <c r="W17">
        <v>14147377.233517841</v>
      </c>
      <c r="Y17" s="3">
        <v>14978869.724680301</v>
      </c>
      <c r="Z17" s="3">
        <v>14319776.091305399</v>
      </c>
      <c r="AA17">
        <v>14730397.700398</v>
      </c>
      <c r="AC17" t="str">
        <f t="shared" si="0"/>
        <v>pla33810_n101427_bounded-strongly-corr_03.ttp</v>
      </c>
      <c r="AD17" s="5">
        <f t="shared" si="1"/>
        <v>0.91332918810192742</v>
      </c>
      <c r="AE17" s="5">
        <f t="shared" si="2"/>
        <v>0.92378376929624662</v>
      </c>
      <c r="AF17" s="5">
        <f t="shared" si="3"/>
        <v>0.93225212010706904</v>
      </c>
      <c r="AG17" s="5">
        <f t="shared" si="4"/>
        <v>0.92858054713462479</v>
      </c>
      <c r="AH17" s="5">
        <f t="shared" si="5"/>
        <v>0.97869631717053929</v>
      </c>
      <c r="AI17" s="5">
        <f t="shared" si="6"/>
        <v>0.92576159690216986</v>
      </c>
      <c r="AJ17" s="5">
        <f t="shared" si="7"/>
        <v>0.93469177699389594</v>
      </c>
      <c r="AK17" s="5">
        <f t="shared" si="8"/>
        <v>0.95450284229645055</v>
      </c>
      <c r="AL17" s="5">
        <f t="shared" si="9"/>
        <v>0.94032987805478241</v>
      </c>
      <c r="AM17" s="5">
        <f t="shared" si="10"/>
        <v>0.93923357355929415</v>
      </c>
      <c r="AN17" s="5">
        <f t="shared" si="11"/>
        <v>0.92024915752273839</v>
      </c>
      <c r="AO17" s="5">
        <f t="shared" si="12"/>
        <v>0.98341183087580364</v>
      </c>
      <c r="AP17" s="5">
        <f t="shared" si="21"/>
        <v>0.35213961615838602</v>
      </c>
      <c r="AQ17" s="5">
        <f t="shared" si="22"/>
        <v>0.56346016190301151</v>
      </c>
      <c r="AR17" s="5">
        <f t="shared" si="23"/>
        <v>0.70013484747253396</v>
      </c>
      <c r="AS17" s="5">
        <f t="shared" si="16"/>
        <v>0.94448896969893315</v>
      </c>
      <c r="AV17" s="6">
        <f t="shared" si="17"/>
        <v>0.98341183087580364</v>
      </c>
      <c r="AW17" s="6">
        <f t="shared" si="18"/>
        <v>1</v>
      </c>
      <c r="AX17" s="6" t="b">
        <f t="shared" si="19"/>
        <v>0</v>
      </c>
    </row>
    <row r="18" spans="5:50">
      <c r="E18">
        <f t="shared" si="20"/>
        <v>1</v>
      </c>
      <c r="F18" t="s">
        <v>15</v>
      </c>
      <c r="G18" t="s">
        <v>15</v>
      </c>
      <c r="H18">
        <v>20869532.498735599</v>
      </c>
      <c r="I18">
        <v>21080321.1359131</v>
      </c>
      <c r="J18">
        <v>21179269.512129899</v>
      </c>
      <c r="K18">
        <v>21208033.9505895</v>
      </c>
      <c r="L18">
        <v>22436987.5236088</v>
      </c>
      <c r="M18">
        <v>21181523.570103899</v>
      </c>
      <c r="N18">
        <v>21313317.1034532</v>
      </c>
      <c r="O18">
        <v>21599499.0964978</v>
      </c>
      <c r="P18">
        <v>21844812.688965902</v>
      </c>
      <c r="Q18">
        <v>21499910.982499301</v>
      </c>
      <c r="R18">
        <v>21017589.018751401</v>
      </c>
      <c r="S18">
        <v>22135292.164747499</v>
      </c>
      <c r="T18">
        <v>1819058.4460585499</v>
      </c>
      <c r="U18">
        <v>10286797.7312261</v>
      </c>
      <c r="V18">
        <v>12036068.35</v>
      </c>
      <c r="W18">
        <v>21578030.112384781</v>
      </c>
      <c r="Y18" s="3">
        <v>22926461.999367598</v>
      </c>
      <c r="Z18" s="3">
        <v>21665277.598788101</v>
      </c>
      <c r="AA18">
        <v>22135292.164747499</v>
      </c>
      <c r="AC18" t="str">
        <f t="shared" si="0"/>
        <v>pla33810_n101427_bounded-strongly-corr_07.ttp</v>
      </c>
      <c r="AD18" s="5">
        <f t="shared" si="1"/>
        <v>0.91028142498878639</v>
      </c>
      <c r="AE18" s="5">
        <f t="shared" si="2"/>
        <v>0.91947554474364945</v>
      </c>
      <c r="AF18" s="5">
        <f t="shared" si="3"/>
        <v>0.92379144731158724</v>
      </c>
      <c r="AG18" s="5">
        <f t="shared" si="4"/>
        <v>0.92504608653417619</v>
      </c>
      <c r="AH18" s="5">
        <f t="shared" si="5"/>
        <v>0.97865023937089379</v>
      </c>
      <c r="AI18" s="5">
        <f t="shared" si="6"/>
        <v>0.92388976418115309</v>
      </c>
      <c r="AJ18" s="5">
        <f t="shared" si="7"/>
        <v>0.92963829761613914</v>
      </c>
      <c r="AK18" s="5">
        <f t="shared" si="8"/>
        <v>0.94212090365681367</v>
      </c>
      <c r="AL18" s="5">
        <f t="shared" si="9"/>
        <v>0.95282092324443546</v>
      </c>
      <c r="AM18" s="5">
        <f t="shared" si="10"/>
        <v>0.93777709718544244</v>
      </c>
      <c r="AN18" s="5">
        <f t="shared" si="11"/>
        <v>0.91673931282249954</v>
      </c>
      <c r="AO18" s="5">
        <f t="shared" si="12"/>
        <v>0.96549097568382236</v>
      </c>
      <c r="AP18" s="5">
        <f t="shared" si="21"/>
        <v>7.9343181957544376E-2</v>
      </c>
      <c r="AQ18" s="5">
        <f t="shared" si="22"/>
        <v>0.44868666310178384</v>
      </c>
      <c r="AR18" s="5">
        <f t="shared" si="23"/>
        <v>0.52498585914965867</v>
      </c>
      <c r="AS18" s="5">
        <f t="shared" si="16"/>
        <v>0.94118447551916151</v>
      </c>
      <c r="AV18" s="6">
        <f t="shared" si="17"/>
        <v>0.97865023937089379</v>
      </c>
      <c r="AW18" s="6" t="b">
        <f t="shared" si="18"/>
        <v>0</v>
      </c>
      <c r="AX18" s="6">
        <f t="shared" si="19"/>
        <v>1</v>
      </c>
    </row>
    <row r="19" spans="5:50">
      <c r="E19">
        <f t="shared" si="20"/>
        <v>1</v>
      </c>
      <c r="F19" t="s">
        <v>16</v>
      </c>
      <c r="G19" t="s">
        <v>16</v>
      </c>
      <c r="H19">
        <v>9707984.6059316695</v>
      </c>
      <c r="I19">
        <v>9735683.1461940408</v>
      </c>
      <c r="J19">
        <v>9817670.9986391794</v>
      </c>
      <c r="K19">
        <v>9819196.3502724208</v>
      </c>
      <c r="L19">
        <v>10096636.665159</v>
      </c>
      <c r="M19">
        <v>9715033.7480345592</v>
      </c>
      <c r="N19">
        <v>9801469.8093912508</v>
      </c>
      <c r="O19">
        <v>9817590.4864582401</v>
      </c>
      <c r="P19">
        <v>9820520.1663056109</v>
      </c>
      <c r="Q19">
        <v>9786872.8092480395</v>
      </c>
      <c r="R19">
        <v>9745965.7101125699</v>
      </c>
      <c r="S19">
        <v>10071326.0851839</v>
      </c>
      <c r="T19">
        <v>-1943924.07583141</v>
      </c>
      <c r="U19">
        <v>2568904.0737080802</v>
      </c>
      <c r="V19">
        <v>-2971665.6</v>
      </c>
      <c r="W19">
        <v>10415205.961291151</v>
      </c>
      <c r="Y19" s="2">
        <v>10269466.1515294</v>
      </c>
      <c r="Z19" s="2">
        <v>13743033.4496278</v>
      </c>
      <c r="AA19">
        <v>10071326.0851839</v>
      </c>
      <c r="AC19" t="str">
        <f t="shared" si="0"/>
        <v>pla33810_n101427_uncorr_03.ttp</v>
      </c>
      <c r="AD19" s="5">
        <f t="shared" si="1"/>
        <v>0.70639314395284314</v>
      </c>
      <c r="AE19" s="5">
        <f t="shared" si="2"/>
        <v>0.70840860439422937</v>
      </c>
      <c r="AF19" s="5">
        <f t="shared" si="3"/>
        <v>0.71437437990846697</v>
      </c>
      <c r="AG19" s="5">
        <f t="shared" si="4"/>
        <v>0.71448537080715269</v>
      </c>
      <c r="AH19" s="5">
        <f t="shared" si="5"/>
        <v>0.73467307652026748</v>
      </c>
      <c r="AI19" s="5">
        <f t="shared" si="6"/>
        <v>0.70690606871059236</v>
      </c>
      <c r="AJ19" s="5">
        <f t="shared" si="7"/>
        <v>0.71319551431759798</v>
      </c>
      <c r="AK19" s="5">
        <f t="shared" si="8"/>
        <v>0.71436852150891972</v>
      </c>
      <c r="AL19" s="5">
        <f t="shared" si="9"/>
        <v>0.71458169714136721</v>
      </c>
      <c r="AM19" s="5">
        <f t="shared" si="10"/>
        <v>0.71213337616616912</v>
      </c>
      <c r="AN19" s="5">
        <f t="shared" si="11"/>
        <v>0.70915680630730893</v>
      </c>
      <c r="AO19" s="5">
        <f t="shared" si="12"/>
        <v>0.73283137395380926</v>
      </c>
      <c r="AP19" s="5">
        <f t="shared" si="21"/>
        <v>0</v>
      </c>
      <c r="AQ19" s="5">
        <f t="shared" si="22"/>
        <v>0.18692409380533476</v>
      </c>
      <c r="AR19" s="5">
        <f t="shared" si="23"/>
        <v>0</v>
      </c>
      <c r="AS19" s="5">
        <f t="shared" si="16"/>
        <v>0.75785349715300476</v>
      </c>
      <c r="AV19" s="6">
        <f t="shared" si="17"/>
        <v>0.73467307652026748</v>
      </c>
      <c r="AW19" s="6" t="b">
        <f t="shared" si="18"/>
        <v>0</v>
      </c>
      <c r="AX19" s="6">
        <f t="shared" si="19"/>
        <v>1</v>
      </c>
    </row>
    <row r="20" spans="5:50">
      <c r="E20">
        <f t="shared" si="20"/>
        <v>1</v>
      </c>
      <c r="F20" t="s">
        <v>17</v>
      </c>
      <c r="G20" t="s">
        <v>17</v>
      </c>
      <c r="H20">
        <v>13226564.004114799</v>
      </c>
      <c r="I20">
        <v>13179187.6340441</v>
      </c>
      <c r="J20">
        <v>13309786.807748999</v>
      </c>
      <c r="K20">
        <v>13292624.06325</v>
      </c>
      <c r="L20">
        <v>13648079.335545899</v>
      </c>
      <c r="M20">
        <v>13295116.5004442</v>
      </c>
      <c r="N20">
        <v>13349315.906741699</v>
      </c>
      <c r="O20">
        <v>13399374.1985383</v>
      </c>
      <c r="P20">
        <v>13345736.2615926</v>
      </c>
      <c r="Q20">
        <v>13246139.655269399</v>
      </c>
      <c r="R20">
        <v>13273175.0027039</v>
      </c>
      <c r="S20">
        <v>13894062.4534446</v>
      </c>
      <c r="T20">
        <v>-2951559.9413719098</v>
      </c>
      <c r="U20">
        <v>2633817.6856226102</v>
      </c>
      <c r="V20">
        <v>-1889887.9</v>
      </c>
      <c r="W20">
        <v>13684664.06237286</v>
      </c>
      <c r="Y20" s="3">
        <v>13901597.1669339</v>
      </c>
      <c r="Z20" s="3">
        <v>13764570.1469348</v>
      </c>
      <c r="AA20">
        <v>13894062.4534446</v>
      </c>
      <c r="AC20" t="str">
        <f t="shared" si="0"/>
        <v>pla33810_n101427_uncorr_07.ttp</v>
      </c>
      <c r="AD20" s="5">
        <f t="shared" si="1"/>
        <v>0.95144204261473475</v>
      </c>
      <c r="AE20" s="5">
        <f t="shared" si="2"/>
        <v>0.94803406225810438</v>
      </c>
      <c r="AF20" s="5">
        <f t="shared" si="3"/>
        <v>0.95742860679400421</v>
      </c>
      <c r="AG20" s="5">
        <f t="shared" si="4"/>
        <v>0.95619401883314581</v>
      </c>
      <c r="AH20" s="5">
        <f t="shared" si="5"/>
        <v>0.98176340255413141</v>
      </c>
      <c r="AI20" s="5">
        <f t="shared" si="6"/>
        <v>0.95637331026018624</v>
      </c>
      <c r="AJ20" s="5">
        <f t="shared" si="7"/>
        <v>0.96027210013638953</v>
      </c>
      <c r="AK20" s="5">
        <f t="shared" si="8"/>
        <v>0.96387300233456774</v>
      </c>
      <c r="AL20" s="5">
        <f t="shared" si="9"/>
        <v>0.9600146012960683</v>
      </c>
      <c r="AM20" s="5">
        <f t="shared" si="10"/>
        <v>0.9528502010385137</v>
      </c>
      <c r="AN20" s="5">
        <f t="shared" si="11"/>
        <v>0.95479496660104968</v>
      </c>
      <c r="AO20" s="5">
        <f t="shared" si="12"/>
        <v>0.99945799655976064</v>
      </c>
      <c r="AP20" s="5">
        <f t="shared" si="21"/>
        <v>0</v>
      </c>
      <c r="AQ20" s="5">
        <f t="shared" si="22"/>
        <v>0.18946151683112814</v>
      </c>
      <c r="AR20" s="5">
        <f t="shared" si="23"/>
        <v>0</v>
      </c>
      <c r="AS20" s="5">
        <f t="shared" si="16"/>
        <v>0.98439509489765442</v>
      </c>
      <c r="AV20" s="6">
        <f t="shared" si="17"/>
        <v>0.99945799655976064</v>
      </c>
      <c r="AW20" s="6">
        <f t="shared" si="18"/>
        <v>1</v>
      </c>
      <c r="AX20" s="6" t="b">
        <f t="shared" si="19"/>
        <v>0</v>
      </c>
    </row>
    <row r="21" spans="5:50">
      <c r="E21">
        <f t="shared" si="20"/>
        <v>1</v>
      </c>
      <c r="F21" t="s">
        <v>18</v>
      </c>
      <c r="G21" t="s">
        <v>18</v>
      </c>
      <c r="H21">
        <v>6643260.8628891297</v>
      </c>
      <c r="I21">
        <v>6788966.1707674004</v>
      </c>
      <c r="J21">
        <v>6745701.8202757398</v>
      </c>
      <c r="K21">
        <v>6794893.9970992496</v>
      </c>
      <c r="L21">
        <v>7166396.5020791497</v>
      </c>
      <c r="M21">
        <v>6730844.42722244</v>
      </c>
      <c r="N21">
        <v>6779862.85032761</v>
      </c>
      <c r="O21">
        <v>6885567.7348613497</v>
      </c>
      <c r="P21">
        <v>6855536.4294725796</v>
      </c>
      <c r="Q21">
        <v>6797748.5073758801</v>
      </c>
      <c r="R21">
        <v>6746125.3490677197</v>
      </c>
      <c r="S21">
        <v>7073077.7979802201</v>
      </c>
      <c r="T21">
        <v>-144467.29277424701</v>
      </c>
      <c r="U21">
        <v>2711352.4496554001</v>
      </c>
      <c r="V21">
        <v>814724.63</v>
      </c>
      <c r="W21">
        <v>7046447.0321178716</v>
      </c>
      <c r="Y21" s="2">
        <v>7350880.0909786904</v>
      </c>
      <c r="Z21" s="2">
        <v>7148792.78563058</v>
      </c>
      <c r="AA21">
        <v>7073077.7979802201</v>
      </c>
      <c r="AC21" t="str">
        <f t="shared" si="0"/>
        <v>pla33810_n101427_uncorr-similar-weights_03.ttp</v>
      </c>
      <c r="AD21" s="5">
        <f t="shared" si="1"/>
        <v>0.90373680167113857</v>
      </c>
      <c r="AE21" s="5">
        <f t="shared" si="2"/>
        <v>0.92355827965403836</v>
      </c>
      <c r="AF21" s="5">
        <f t="shared" si="3"/>
        <v>0.91767267820819842</v>
      </c>
      <c r="AG21" s="5">
        <f t="shared" si="4"/>
        <v>0.92436469007816213</v>
      </c>
      <c r="AH21" s="5">
        <f t="shared" si="5"/>
        <v>0.97490319708439444</v>
      </c>
      <c r="AI21" s="5">
        <f t="shared" si="6"/>
        <v>0.91565150620302127</v>
      </c>
      <c r="AJ21" s="5">
        <f t="shared" si="7"/>
        <v>0.92231988094162265</v>
      </c>
      <c r="AK21" s="5">
        <f t="shared" si="8"/>
        <v>0.93669977603247923</v>
      </c>
      <c r="AL21" s="5">
        <f t="shared" si="9"/>
        <v>0.93261437333007002</v>
      </c>
      <c r="AM21" s="5">
        <f t="shared" si="10"/>
        <v>0.92475301232547158</v>
      </c>
      <c r="AN21" s="5">
        <f t="shared" si="11"/>
        <v>0.91773029427413033</v>
      </c>
      <c r="AO21" s="5">
        <f t="shared" si="12"/>
        <v>0.96220829484902071</v>
      </c>
      <c r="AP21" s="5">
        <f t="shared" si="21"/>
        <v>0</v>
      </c>
      <c r="AQ21" s="5">
        <f t="shared" si="22"/>
        <v>0.36884732387117647</v>
      </c>
      <c r="AR21" s="5">
        <f t="shared" si="23"/>
        <v>0.11083361718821456</v>
      </c>
      <c r="AS21" s="5">
        <f t="shared" si="16"/>
        <v>0.95858549519336711</v>
      </c>
      <c r="AV21" s="6">
        <f t="shared" si="17"/>
        <v>0.97490319708439444</v>
      </c>
      <c r="AW21" s="6" t="b">
        <f t="shared" si="18"/>
        <v>0</v>
      </c>
      <c r="AX21" s="6">
        <f t="shared" si="19"/>
        <v>1</v>
      </c>
    </row>
    <row r="22" spans="5:50">
      <c r="E22">
        <f t="shared" si="20"/>
        <v>1</v>
      </c>
      <c r="F22" t="s">
        <v>19</v>
      </c>
      <c r="G22" t="s">
        <v>19</v>
      </c>
      <c r="H22">
        <v>10547723.813033801</v>
      </c>
      <c r="I22">
        <v>10593231.791929699</v>
      </c>
      <c r="J22">
        <v>10784203.924299899</v>
      </c>
      <c r="K22">
        <v>10707405.5840334</v>
      </c>
      <c r="L22">
        <v>11204215.0980899</v>
      </c>
      <c r="M22">
        <v>10617044.068168901</v>
      </c>
      <c r="N22">
        <v>10732933.2838342</v>
      </c>
      <c r="O22">
        <v>10833133.4988993</v>
      </c>
      <c r="P22">
        <v>10735234.412156399</v>
      </c>
      <c r="Q22">
        <v>10732180.3162394</v>
      </c>
      <c r="R22">
        <v>10687572.5449239</v>
      </c>
      <c r="S22">
        <v>11214112.714642299</v>
      </c>
      <c r="T22">
        <v>-2762328.06341703</v>
      </c>
      <c r="U22">
        <v>2268069.68266284</v>
      </c>
      <c r="V22">
        <v>-1329702.22</v>
      </c>
      <c r="W22">
        <v>11140405.997629259</v>
      </c>
      <c r="Y22" s="3">
        <v>11434503.7162972</v>
      </c>
      <c r="Z22" s="3">
        <v>11216183.4183516</v>
      </c>
      <c r="AA22">
        <v>11214112.714642299</v>
      </c>
      <c r="AC22" t="str">
        <f t="shared" si="0"/>
        <v>pla33810_n101427_uncorr-similar-weights_07.ttp</v>
      </c>
      <c r="AD22" s="5">
        <f t="shared" si="1"/>
        <v>0.92244701429415754</v>
      </c>
      <c r="AE22" s="5">
        <f t="shared" si="2"/>
        <v>0.92642689658944577</v>
      </c>
      <c r="AF22" s="5">
        <f t="shared" si="3"/>
        <v>0.94312828889368838</v>
      </c>
      <c r="AG22" s="5">
        <f t="shared" si="4"/>
        <v>0.93641192042051702</v>
      </c>
      <c r="AH22" s="5">
        <f t="shared" si="5"/>
        <v>0.97986019997710283</v>
      </c>
      <c r="AI22" s="5">
        <f t="shared" si="6"/>
        <v>0.92850938978985142</v>
      </c>
      <c r="AJ22" s="5">
        <f t="shared" si="7"/>
        <v>0.93864443531002784</v>
      </c>
      <c r="AK22" s="5">
        <f t="shared" si="8"/>
        <v>0.94740740548793667</v>
      </c>
      <c r="AL22" s="5">
        <f t="shared" si="9"/>
        <v>0.93884567957731679</v>
      </c>
      <c r="AM22" s="5">
        <f t="shared" si="10"/>
        <v>0.93857858482683398</v>
      </c>
      <c r="AN22" s="5">
        <f t="shared" si="11"/>
        <v>0.93467742982944457</v>
      </c>
      <c r="AO22" s="5">
        <f t="shared" si="12"/>
        <v>0.98072579211804489</v>
      </c>
      <c r="AP22" s="5">
        <f t="shared" si="21"/>
        <v>0</v>
      </c>
      <c r="AQ22" s="5">
        <f t="shared" si="22"/>
        <v>0.19835313704347651</v>
      </c>
      <c r="AR22" s="5">
        <f t="shared" si="23"/>
        <v>0</v>
      </c>
      <c r="AS22" s="5">
        <f t="shared" si="16"/>
        <v>0.97427980033372386</v>
      </c>
      <c r="AV22" s="6">
        <f t="shared" si="17"/>
        <v>0.98072579211804489</v>
      </c>
      <c r="AW22" s="6">
        <f t="shared" si="18"/>
        <v>1</v>
      </c>
      <c r="AX22" s="6" t="b">
        <f t="shared" si="19"/>
        <v>0</v>
      </c>
    </row>
    <row r="23" spans="5:50">
      <c r="E23">
        <f t="shared" si="20"/>
        <v>1</v>
      </c>
      <c r="F23" t="s">
        <v>20</v>
      </c>
      <c r="G23" t="s">
        <v>20</v>
      </c>
      <c r="H23">
        <v>45170324.905125499</v>
      </c>
      <c r="I23">
        <v>44883306.394304901</v>
      </c>
      <c r="J23">
        <v>45621673.271552198</v>
      </c>
      <c r="K23">
        <v>45712934.318319999</v>
      </c>
      <c r="L23">
        <v>47646027.682616703</v>
      </c>
      <c r="M23">
        <v>45794165.3822072</v>
      </c>
      <c r="N23">
        <v>45238147.908316702</v>
      </c>
      <c r="O23">
        <v>45946578.351765499</v>
      </c>
      <c r="P23">
        <v>45680195.645136401</v>
      </c>
      <c r="Q23">
        <v>45304867.692375101</v>
      </c>
      <c r="R23">
        <v>45245450.7403787</v>
      </c>
      <c r="S23">
        <v>48513925.0837221</v>
      </c>
      <c r="T23">
        <v>-25609762.164324701</v>
      </c>
      <c r="U23">
        <v>-15020350.606644301</v>
      </c>
      <c r="V23">
        <v>33976051.590000004</v>
      </c>
      <c r="W23">
        <v>46002986.088744111</v>
      </c>
      <c r="Y23" s="3">
        <v>48967932.253447004</v>
      </c>
      <c r="Z23" s="3">
        <v>46496975.789143004</v>
      </c>
      <c r="AA23">
        <v>48513925.0837221</v>
      </c>
      <c r="AC23" t="str">
        <f t="shared" si="0"/>
        <v>pla33810_n338090_bounded-strongly-corr_03.ttp</v>
      </c>
      <c r="AD23" s="5">
        <f t="shared" si="1"/>
        <v>0.92244705517345627</v>
      </c>
      <c r="AE23" s="5">
        <f t="shared" si="2"/>
        <v>0.91658569861596362</v>
      </c>
      <c r="AF23" s="5">
        <f t="shared" si="3"/>
        <v>0.93166427847973399</v>
      </c>
      <c r="AG23" s="5">
        <f t="shared" si="4"/>
        <v>0.93352796850232789</v>
      </c>
      <c r="AH23" s="5">
        <f t="shared" si="5"/>
        <v>0.97300468878309132</v>
      </c>
      <c r="AI23" s="5">
        <f t="shared" si="6"/>
        <v>0.93518683094860733</v>
      </c>
      <c r="AJ23" s="5">
        <f t="shared" si="7"/>
        <v>0.92383210453270159</v>
      </c>
      <c r="AK23" s="5">
        <f t="shared" si="8"/>
        <v>0.93829933667520093</v>
      </c>
      <c r="AL23" s="5">
        <f t="shared" si="9"/>
        <v>0.93285939477096935</v>
      </c>
      <c r="AM23" s="5">
        <f t="shared" si="10"/>
        <v>0.92519462447152756</v>
      </c>
      <c r="AN23" s="5">
        <f t="shared" si="11"/>
        <v>0.92398123952219224</v>
      </c>
      <c r="AO23" s="5">
        <f t="shared" si="12"/>
        <v>0.99072847986770063</v>
      </c>
      <c r="AP23" s="5">
        <f t="shared" si="21"/>
        <v>0</v>
      </c>
      <c r="AQ23" s="5">
        <f t="shared" si="22"/>
        <v>0</v>
      </c>
      <c r="AR23" s="5">
        <f t="shared" si="23"/>
        <v>0.69384288914115466</v>
      </c>
      <c r="AS23" s="5">
        <f t="shared" si="16"/>
        <v>0.9394512688557688</v>
      </c>
      <c r="AV23" s="6">
        <f t="shared" si="17"/>
        <v>0.99072847986770063</v>
      </c>
      <c r="AW23" s="6">
        <f t="shared" si="18"/>
        <v>1</v>
      </c>
      <c r="AX23" s="6" t="b">
        <f t="shared" si="19"/>
        <v>0</v>
      </c>
    </row>
    <row r="24" spans="5:50">
      <c r="E24">
        <f t="shared" si="20"/>
        <v>1</v>
      </c>
      <c r="F24" t="s">
        <v>21</v>
      </c>
      <c r="G24" t="s">
        <v>21</v>
      </c>
      <c r="H24">
        <v>72678464.443814695</v>
      </c>
      <c r="I24">
        <v>72553000.495947197</v>
      </c>
      <c r="J24">
        <v>73260592.182275698</v>
      </c>
      <c r="K24">
        <v>72905692.822814897</v>
      </c>
      <c r="L24">
        <v>76209516.950216502</v>
      </c>
      <c r="M24">
        <v>74044202.353975207</v>
      </c>
      <c r="N24">
        <v>72495285.437078699</v>
      </c>
      <c r="O24">
        <v>74484003.082691595</v>
      </c>
      <c r="P24">
        <v>74022609.405380905</v>
      </c>
      <c r="Q24">
        <v>72700441.219472602</v>
      </c>
      <c r="R24">
        <v>73199072.530199602</v>
      </c>
      <c r="S24">
        <v>76062920.104976907</v>
      </c>
      <c r="T24">
        <v>-73942222.631966993</v>
      </c>
      <c r="U24">
        <v>-61000767.018507898</v>
      </c>
      <c r="V24">
        <v>42801521.119999997</v>
      </c>
      <c r="W24">
        <v>74240189.263078272</v>
      </c>
      <c r="Y24" s="3">
        <v>78478790.654853299</v>
      </c>
      <c r="Z24" s="3">
        <v>75439578.552986905</v>
      </c>
      <c r="AA24">
        <v>76062920.104976907</v>
      </c>
      <c r="AC24" t="str">
        <f t="shared" si="0"/>
        <v>pla33810_n338090_bounded-strongly-corr_07.ttp</v>
      </c>
      <c r="AD24" s="5">
        <f t="shared" si="1"/>
        <v>0.92609052506239276</v>
      </c>
      <c r="AE24" s="5">
        <f t="shared" si="2"/>
        <v>0.92449182626975612</v>
      </c>
      <c r="AF24" s="5">
        <f t="shared" si="3"/>
        <v>0.93350816916220025</v>
      </c>
      <c r="AG24" s="5">
        <f t="shared" si="4"/>
        <v>0.92898593638440896</v>
      </c>
      <c r="AH24" s="5">
        <f t="shared" si="5"/>
        <v>0.97108424217930456</v>
      </c>
      <c r="AI24" s="5">
        <f t="shared" si="6"/>
        <v>0.94349316211584811</v>
      </c>
      <c r="AJ24" s="5">
        <f t="shared" si="7"/>
        <v>0.92375640389146885</v>
      </c>
      <c r="AK24" s="5">
        <f t="shared" si="8"/>
        <v>0.94909723329286988</v>
      </c>
      <c r="AL24" s="5">
        <f t="shared" si="9"/>
        <v>0.94321801836791153</v>
      </c>
      <c r="AM24" s="5">
        <f t="shared" si="10"/>
        <v>0.92637055964848314</v>
      </c>
      <c r="AN24" s="5">
        <f t="shared" si="11"/>
        <v>0.93272426753014459</v>
      </c>
      <c r="AO24" s="5">
        <f t="shared" si="12"/>
        <v>0.96921626174769571</v>
      </c>
      <c r="AP24" s="5">
        <f t="shared" si="21"/>
        <v>0</v>
      </c>
      <c r="AQ24" s="5">
        <f t="shared" si="22"/>
        <v>0</v>
      </c>
      <c r="AR24" s="5">
        <f t="shared" si="23"/>
        <v>0.54538966213482365</v>
      </c>
      <c r="AS24" s="5">
        <f t="shared" si="16"/>
        <v>0.94599048537309616</v>
      </c>
      <c r="AV24" s="6">
        <f t="shared" si="17"/>
        <v>0.97108424217930456</v>
      </c>
      <c r="AW24" s="6" t="b">
        <f t="shared" si="18"/>
        <v>0</v>
      </c>
      <c r="AX24" s="6">
        <f t="shared" si="19"/>
        <v>1</v>
      </c>
    </row>
    <row r="25" spans="5:50">
      <c r="E25">
        <f t="shared" si="20"/>
        <v>1</v>
      </c>
      <c r="F25" t="s">
        <v>22</v>
      </c>
      <c r="G25" t="s">
        <v>22</v>
      </c>
      <c r="H25">
        <v>31892914.5800437</v>
      </c>
      <c r="I25">
        <v>32048877.2723407</v>
      </c>
      <c r="J25">
        <v>32179866.189333599</v>
      </c>
      <c r="K25">
        <v>32017054.0881132</v>
      </c>
      <c r="L25">
        <v>33104108.033484802</v>
      </c>
      <c r="M25">
        <v>32367744.048560798</v>
      </c>
      <c r="N25">
        <v>31952723.379592799</v>
      </c>
      <c r="O25">
        <v>32112648.859319702</v>
      </c>
      <c r="P25">
        <v>32158087.975065298</v>
      </c>
      <c r="Q25">
        <v>32261048.808540501</v>
      </c>
      <c r="R25">
        <v>31992952.351167601</v>
      </c>
      <c r="S25">
        <v>32942124.941027202</v>
      </c>
      <c r="T25">
        <v>-30911011.478784699</v>
      </c>
      <c r="U25">
        <v>-25615365.416126199</v>
      </c>
      <c r="V25">
        <v>-10196796.130000001</v>
      </c>
      <c r="W25">
        <v>33024845.288095631</v>
      </c>
      <c r="Y25" s="3">
        <v>33687678.072300501</v>
      </c>
      <c r="Z25" s="3">
        <v>33376617.8698745</v>
      </c>
      <c r="AA25">
        <v>32942124.941027202</v>
      </c>
      <c r="AC25" t="str">
        <f t="shared" si="0"/>
        <v>pla33810_n338090_uncorr_03.ttp</v>
      </c>
      <c r="AD25" s="5">
        <f t="shared" si="1"/>
        <v>0.94672344326002877</v>
      </c>
      <c r="AE25" s="5">
        <f t="shared" si="2"/>
        <v>0.95135310909696402</v>
      </c>
      <c r="AF25" s="5">
        <f t="shared" si="3"/>
        <v>0.95524144229439512</v>
      </c>
      <c r="AG25" s="5">
        <f t="shared" si="4"/>
        <v>0.95040845556046316</v>
      </c>
      <c r="AH25" s="5">
        <f t="shared" si="5"/>
        <v>0.98267704774537323</v>
      </c>
      <c r="AI25" s="5">
        <f t="shared" si="6"/>
        <v>0.96081849212323689</v>
      </c>
      <c r="AJ25" s="5">
        <f t="shared" si="7"/>
        <v>0.94849883423297554</v>
      </c>
      <c r="AK25" s="5">
        <f t="shared" si="8"/>
        <v>0.95324613321225427</v>
      </c>
      <c r="AL25" s="5">
        <f t="shared" si="9"/>
        <v>0.95459496810814937</v>
      </c>
      <c r="AM25" s="5">
        <f t="shared" si="10"/>
        <v>0.95765130322433711</v>
      </c>
      <c r="AN25" s="5">
        <f t="shared" si="11"/>
        <v>0.94969300889495323</v>
      </c>
      <c r="AO25" s="5">
        <f t="shared" si="12"/>
        <v>0.97786866967580277</v>
      </c>
      <c r="AP25" s="5">
        <f t="shared" si="21"/>
        <v>0</v>
      </c>
      <c r="AQ25" s="5">
        <f t="shared" si="22"/>
        <v>0</v>
      </c>
      <c r="AR25" s="5">
        <f t="shared" si="23"/>
        <v>0</v>
      </c>
      <c r="AS25" s="5">
        <f t="shared" si="16"/>
        <v>0.98032417720264664</v>
      </c>
      <c r="AV25" s="6">
        <f t="shared" si="17"/>
        <v>0.98267704774537323</v>
      </c>
      <c r="AW25" s="6" t="b">
        <f t="shared" si="18"/>
        <v>0</v>
      </c>
      <c r="AX25" s="6">
        <f t="shared" si="19"/>
        <v>1</v>
      </c>
    </row>
    <row r="26" spans="5:50">
      <c r="E26">
        <f t="shared" si="20"/>
        <v>1</v>
      </c>
      <c r="F26" t="s">
        <v>23</v>
      </c>
      <c r="G26" t="s">
        <v>23</v>
      </c>
      <c r="H26">
        <v>45316831.457907103</v>
      </c>
      <c r="I26">
        <v>45774422.127051398</v>
      </c>
      <c r="J26">
        <v>45753797.117856398</v>
      </c>
      <c r="K26">
        <v>45664452.926745497</v>
      </c>
      <c r="L26">
        <v>46948743.333020799</v>
      </c>
      <c r="M26">
        <v>45949928.946198702</v>
      </c>
      <c r="N26">
        <v>45622939.816882201</v>
      </c>
      <c r="O26">
        <v>45805676.649377003</v>
      </c>
      <c r="P26">
        <v>45849214.565090597</v>
      </c>
      <c r="Q26">
        <v>45881118.335073002</v>
      </c>
      <c r="R26">
        <v>45630067.586371899</v>
      </c>
      <c r="S26">
        <v>46989041.413176604</v>
      </c>
      <c r="T26">
        <v>-48583520.681784801</v>
      </c>
      <c r="U26">
        <v>-42187706.629831001</v>
      </c>
      <c r="V26">
        <v>-3902036.18</v>
      </c>
      <c r="W26">
        <v>47088497.703931846</v>
      </c>
      <c r="Y26" s="3">
        <v>47705240.353274196</v>
      </c>
      <c r="Z26" s="3">
        <v>47357243.328201301</v>
      </c>
      <c r="AA26">
        <v>46989041.413176604</v>
      </c>
      <c r="AC26" t="str">
        <f t="shared" si="0"/>
        <v>pla33810_n338090_uncorr_07.ttp</v>
      </c>
      <c r="AD26" s="5">
        <f t="shared" si="1"/>
        <v>0.94993403496806472</v>
      </c>
      <c r="AE26" s="5">
        <f t="shared" si="2"/>
        <v>0.95952607696923009</v>
      </c>
      <c r="AF26" s="5">
        <f t="shared" si="3"/>
        <v>0.9590937343368009</v>
      </c>
      <c r="AG26" s="5">
        <f t="shared" si="4"/>
        <v>0.95722089624921824</v>
      </c>
      <c r="AH26" s="5">
        <f t="shared" si="5"/>
        <v>0.98414226582548858</v>
      </c>
      <c r="AI26" s="5">
        <f t="shared" si="6"/>
        <v>0.96320506103571024</v>
      </c>
      <c r="AJ26" s="5">
        <f t="shared" si="7"/>
        <v>0.95635069604572109</v>
      </c>
      <c r="AK26" s="5">
        <f t="shared" si="8"/>
        <v>0.96018123606903039</v>
      </c>
      <c r="AL26" s="5">
        <f t="shared" si="9"/>
        <v>0.96109388036955534</v>
      </c>
      <c r="AM26" s="5">
        <f t="shared" si="10"/>
        <v>0.96176264903618713</v>
      </c>
      <c r="AN26" s="5">
        <f t="shared" si="11"/>
        <v>0.9565001087609053</v>
      </c>
      <c r="AO26" s="5">
        <f t="shared" si="12"/>
        <v>0.98498699650617239</v>
      </c>
      <c r="AP26" s="5">
        <f t="shared" si="21"/>
        <v>0</v>
      </c>
      <c r="AQ26" s="5">
        <f t="shared" si="22"/>
        <v>0</v>
      </c>
      <c r="AR26" s="5">
        <f t="shared" si="23"/>
        <v>0</v>
      </c>
      <c r="AS26" s="5">
        <f t="shared" si="16"/>
        <v>0.98707180500978187</v>
      </c>
      <c r="AV26" s="6">
        <f t="shared" si="17"/>
        <v>0.98498699650617239</v>
      </c>
      <c r="AW26" s="6">
        <f t="shared" si="18"/>
        <v>1</v>
      </c>
      <c r="AX26" s="6" t="b">
        <f t="shared" si="19"/>
        <v>0</v>
      </c>
    </row>
    <row r="27" spans="5:50">
      <c r="E27">
        <f t="shared" si="20"/>
        <v>1</v>
      </c>
      <c r="F27" t="s">
        <v>24</v>
      </c>
      <c r="G27" t="s">
        <v>24</v>
      </c>
      <c r="H27">
        <v>21635370.4050631</v>
      </c>
      <c r="I27">
        <v>21746955.5669166</v>
      </c>
      <c r="J27">
        <v>21852357.853565499</v>
      </c>
      <c r="K27">
        <v>21802189.673884802</v>
      </c>
      <c r="L27">
        <v>23152125.587449901</v>
      </c>
      <c r="M27">
        <v>22117708.167222101</v>
      </c>
      <c r="N27">
        <v>21791823.709187102</v>
      </c>
      <c r="O27">
        <v>22169940.476872601</v>
      </c>
      <c r="P27">
        <v>21990571.022123002</v>
      </c>
      <c r="Q27">
        <v>21834014.1702254</v>
      </c>
      <c r="R27">
        <v>21880693.5364311</v>
      </c>
      <c r="S27">
        <v>23288940.3695537</v>
      </c>
      <c r="T27">
        <v>-21490532.895038798</v>
      </c>
      <c r="U27">
        <v>-16576367.2631421</v>
      </c>
      <c r="V27">
        <v>2062787.03</v>
      </c>
      <c r="W27">
        <v>22845649.538496394</v>
      </c>
      <c r="Y27" s="3">
        <v>23698988.495575</v>
      </c>
      <c r="Z27" s="3">
        <v>23321612.9809842</v>
      </c>
      <c r="AA27">
        <v>23288940.3695537</v>
      </c>
      <c r="AC27" t="str">
        <f t="shared" si="0"/>
        <v>pla33810_n338090_uncorr-similar-weights_03.ttp</v>
      </c>
      <c r="AD27" s="5">
        <f t="shared" si="1"/>
        <v>0.912923790359356</v>
      </c>
      <c r="AE27" s="5">
        <f t="shared" si="2"/>
        <v>0.91763222599045202</v>
      </c>
      <c r="AF27" s="5">
        <f t="shared" si="3"/>
        <v>0.92207976967648653</v>
      </c>
      <c r="AG27" s="5">
        <f t="shared" si="4"/>
        <v>0.91996287849819569</v>
      </c>
      <c r="AH27" s="5">
        <f t="shared" si="5"/>
        <v>0.97692463084543857</v>
      </c>
      <c r="AI27" s="5">
        <f t="shared" si="6"/>
        <v>0.93327646331200376</v>
      </c>
      <c r="AJ27" s="5">
        <f t="shared" si="7"/>
        <v>0.91952547735343226</v>
      </c>
      <c r="AK27" s="5">
        <f t="shared" si="8"/>
        <v>0.93548045229913934</v>
      </c>
      <c r="AL27" s="5">
        <f t="shared" si="9"/>
        <v>0.9279117978486302</v>
      </c>
      <c r="AM27" s="5">
        <f t="shared" si="10"/>
        <v>0.92130574156370337</v>
      </c>
      <c r="AN27" s="5">
        <f t="shared" si="11"/>
        <v>0.92327541913936939</v>
      </c>
      <c r="AO27" s="5">
        <f t="shared" si="12"/>
        <v>0.98269765285139232</v>
      </c>
      <c r="AP27" s="5">
        <f t="shared" si="21"/>
        <v>0</v>
      </c>
      <c r="AQ27" s="5">
        <f t="shared" si="22"/>
        <v>0</v>
      </c>
      <c r="AR27" s="5">
        <f t="shared" si="23"/>
        <v>8.704114229960308E-2</v>
      </c>
      <c r="AS27" s="5">
        <f t="shared" si="16"/>
        <v>0.96399260005388254</v>
      </c>
      <c r="AV27" s="6">
        <f t="shared" si="17"/>
        <v>0.98269765285139232</v>
      </c>
      <c r="AW27" s="6">
        <f t="shared" si="18"/>
        <v>1</v>
      </c>
      <c r="AX27" s="6" t="b">
        <f t="shared" si="19"/>
        <v>0</v>
      </c>
    </row>
    <row r="28" spans="5:50">
      <c r="E28">
        <f t="shared" si="20"/>
        <v>1</v>
      </c>
      <c r="F28" t="s">
        <v>25</v>
      </c>
      <c r="G28" t="s">
        <v>25</v>
      </c>
      <c r="H28">
        <v>36823452.460083999</v>
      </c>
      <c r="I28">
        <v>37000966.653550699</v>
      </c>
      <c r="J28">
        <v>36991836.675029002</v>
      </c>
      <c r="K28">
        <v>36886848.122112103</v>
      </c>
      <c r="L28">
        <v>38539240.871297099</v>
      </c>
      <c r="M28">
        <v>37223534.958887301</v>
      </c>
      <c r="N28">
        <v>36710645.822125196</v>
      </c>
      <c r="O28">
        <v>36999354.896769799</v>
      </c>
      <c r="P28">
        <v>37280530.422031596</v>
      </c>
      <c r="Q28">
        <v>36894319.933936499</v>
      </c>
      <c r="R28">
        <v>37084758.522138998</v>
      </c>
      <c r="S28">
        <v>39011206.512583703</v>
      </c>
      <c r="T28">
        <v>-45878291.176142797</v>
      </c>
      <c r="U28">
        <v>-39713561.764093198</v>
      </c>
      <c r="V28">
        <v>-2618354.9900000002</v>
      </c>
      <c r="W28">
        <v>38531475.423756279</v>
      </c>
      <c r="Y28" s="3">
        <v>39210271.738756999</v>
      </c>
      <c r="Z28" s="3">
        <v>39150547.314195797</v>
      </c>
      <c r="AA28">
        <v>39011206.512583703</v>
      </c>
      <c r="AC28" t="str">
        <f t="shared" si="0"/>
        <v>pla33810_n338090_uncorr-similar-weights_07.ttp</v>
      </c>
      <c r="AD28" s="5">
        <f t="shared" si="1"/>
        <v>0.93912770371561149</v>
      </c>
      <c r="AE28" s="5">
        <f t="shared" si="2"/>
        <v>0.94365494072762224</v>
      </c>
      <c r="AF28" s="5">
        <f t="shared" si="3"/>
        <v>0.94342209412603462</v>
      </c>
      <c r="AG28" s="5">
        <f t="shared" si="4"/>
        <v>0.94074451633171596</v>
      </c>
      <c r="AH28" s="5">
        <f t="shared" si="5"/>
        <v>0.98288634998679114</v>
      </c>
      <c r="AI28" s="5">
        <f t="shared" si="6"/>
        <v>0.94933121624082173</v>
      </c>
      <c r="AJ28" s="5">
        <f t="shared" si="7"/>
        <v>0.93625073722299479</v>
      </c>
      <c r="AK28" s="5">
        <f t="shared" si="8"/>
        <v>0.94361383525424947</v>
      </c>
      <c r="AL28" s="5">
        <f t="shared" si="9"/>
        <v>0.95078480124844511</v>
      </c>
      <c r="AM28" s="5">
        <f t="shared" si="10"/>
        <v>0.94093507384363972</v>
      </c>
      <c r="AN28" s="5">
        <f t="shared" si="11"/>
        <v>0.94579192843193027</v>
      </c>
      <c r="AO28" s="5">
        <f t="shared" si="12"/>
        <v>0.99492313576657687</v>
      </c>
      <c r="AP28" s="5">
        <f t="shared" si="21"/>
        <v>0</v>
      </c>
      <c r="AQ28" s="5">
        <f t="shared" si="22"/>
        <v>0</v>
      </c>
      <c r="AR28" s="5">
        <f t="shared" si="23"/>
        <v>0</v>
      </c>
      <c r="AS28" s="5">
        <f t="shared" si="16"/>
        <v>0.98268830373012261</v>
      </c>
      <c r="AV28" s="6">
        <f t="shared" si="17"/>
        <v>0.99492313576657687</v>
      </c>
      <c r="AW28" s="6">
        <f t="shared" si="18"/>
        <v>1</v>
      </c>
      <c r="AX28" s="6" t="b">
        <f t="shared" si="19"/>
        <v>0</v>
      </c>
    </row>
    <row r="29" spans="5:50">
      <c r="E29">
        <f t="shared" si="20"/>
        <v>1</v>
      </c>
      <c r="F29" t="s">
        <v>62</v>
      </c>
      <c r="G29" t="s">
        <v>62</v>
      </c>
      <c r="H29">
        <v>33445682.7368448</v>
      </c>
      <c r="I29">
        <v>33577615.359608799</v>
      </c>
      <c r="J29">
        <v>33713802.973602399</v>
      </c>
      <c r="K29">
        <v>33788624.183054298</v>
      </c>
      <c r="L29">
        <v>34307471.875853904</v>
      </c>
      <c r="M29">
        <v>33627601.192618303</v>
      </c>
      <c r="N29">
        <v>33570926.554347098</v>
      </c>
      <c r="O29">
        <v>33614189.422427699</v>
      </c>
      <c r="P29">
        <v>33427134.417025901</v>
      </c>
      <c r="Q29">
        <v>33474985.9345937</v>
      </c>
      <c r="R29">
        <v>33635967.439796597</v>
      </c>
      <c r="S29">
        <v>34053346.271170698</v>
      </c>
      <c r="T29">
        <v>-14911362.2493152</v>
      </c>
      <c r="U29">
        <v>-6513939.3207493899</v>
      </c>
      <c r="V29">
        <v>27586609.989999998</v>
      </c>
      <c r="Y29" s="3">
        <v>34897716.8901807</v>
      </c>
      <c r="Z29" s="3"/>
      <c r="AA29">
        <v>34053346.271170698</v>
      </c>
      <c r="AC29" t="str">
        <f t="shared" si="0"/>
        <v>pla85900_n257697_bounded-strongly-corr_03.ttp</v>
      </c>
      <c r="AD29" s="5">
        <f t="shared" si="1"/>
        <v>0.95839171491059738</v>
      </c>
      <c r="AE29" s="5">
        <f t="shared" si="2"/>
        <v>0.96217226660626209</v>
      </c>
      <c r="AF29" s="5">
        <f t="shared" si="3"/>
        <v>0.96607474579772801</v>
      </c>
      <c r="AG29" s="5">
        <f t="shared" si="4"/>
        <v>0.96821876025252329</v>
      </c>
      <c r="AH29" s="5">
        <f t="shared" si="5"/>
        <v>0.98308642894364029</v>
      </c>
      <c r="AI29" s="5">
        <f t="shared" si="6"/>
        <v>0.96360461913427431</v>
      </c>
      <c r="AJ29" s="5">
        <f t="shared" si="7"/>
        <v>0.96198059775632694</v>
      </c>
      <c r="AK29" s="5">
        <f t="shared" si="8"/>
        <v>0.96322030258334312</v>
      </c>
      <c r="AL29" s="5">
        <f t="shared" si="9"/>
        <v>0.95786020965834062</v>
      </c>
      <c r="AM29" s="5">
        <f t="shared" si="10"/>
        <v>0.95923140301515486</v>
      </c>
      <c r="AN29" s="5">
        <f t="shared" si="11"/>
        <v>0.96384435536700896</v>
      </c>
      <c r="AO29" s="5">
        <f t="shared" si="12"/>
        <v>0.97580441661363859</v>
      </c>
      <c r="AP29" s="5">
        <f t="shared" si="21"/>
        <v>0</v>
      </c>
      <c r="AQ29" s="5">
        <f t="shared" si="22"/>
        <v>0</v>
      </c>
      <c r="AR29" s="5">
        <f t="shared" si="23"/>
        <v>0.79049899100310905</v>
      </c>
      <c r="AS29" s="5" t="s">
        <v>76</v>
      </c>
      <c r="AV29" s="6">
        <f t="shared" si="17"/>
        <v>0.98308642894364029</v>
      </c>
      <c r="AW29" s="6" t="b">
        <f t="shared" si="18"/>
        <v>0</v>
      </c>
      <c r="AX29" s="6">
        <f t="shared" si="19"/>
        <v>1</v>
      </c>
    </row>
    <row r="30" spans="5:50">
      <c r="E30">
        <f t="shared" si="20"/>
        <v>1</v>
      </c>
      <c r="F30" t="s">
        <v>63</v>
      </c>
      <c r="G30" t="s">
        <v>63</v>
      </c>
      <c r="H30">
        <v>50336995.492649697</v>
      </c>
      <c r="I30">
        <v>50421788.656797603</v>
      </c>
      <c r="J30">
        <v>50909947.198953897</v>
      </c>
      <c r="K30">
        <v>50798600.180831604</v>
      </c>
      <c r="L30">
        <v>51226254.516973801</v>
      </c>
      <c r="M30">
        <v>50814304.478763796</v>
      </c>
      <c r="N30">
        <v>50545264.110955298</v>
      </c>
      <c r="O30">
        <v>50711895.362117</v>
      </c>
      <c r="P30">
        <v>50207147.316007897</v>
      </c>
      <c r="Q30">
        <v>50436583.626340598</v>
      </c>
      <c r="R30">
        <v>50865088.1526739</v>
      </c>
      <c r="S30">
        <v>51539694.472965501</v>
      </c>
      <c r="T30">
        <v>-53286253.1532133</v>
      </c>
      <c r="U30">
        <v>-41388000.4670325</v>
      </c>
      <c r="V30">
        <v>32648671.579999998</v>
      </c>
      <c r="Y30" s="3">
        <v>52363165.575121202</v>
      </c>
      <c r="Z30" s="3"/>
      <c r="AA30">
        <v>51539694.472965501</v>
      </c>
      <c r="AC30" t="str">
        <f t="shared" si="0"/>
        <v>pla85900_n257697_bounded-strongly-corr_07.ttp</v>
      </c>
      <c r="AD30" s="5">
        <f t="shared" si="1"/>
        <v>0.96130543178172212</v>
      </c>
      <c r="AE30" s="5">
        <f t="shared" si="2"/>
        <v>0.96292476023936213</v>
      </c>
      <c r="AF30" s="5">
        <f t="shared" si="3"/>
        <v>0.97224731621539406</v>
      </c>
      <c r="AG30" s="5">
        <f t="shared" si="4"/>
        <v>0.97012087834825333</v>
      </c>
      <c r="AH30" s="5">
        <f t="shared" si="5"/>
        <v>0.97828796166808585</v>
      </c>
      <c r="AI30" s="5">
        <f t="shared" si="6"/>
        <v>0.97042078951213562</v>
      </c>
      <c r="AJ30" s="5">
        <f t="shared" si="7"/>
        <v>0.96528281962713069</v>
      </c>
      <c r="AK30" s="5">
        <f t="shared" si="8"/>
        <v>0.96846504227031005</v>
      </c>
      <c r="AL30" s="5">
        <f t="shared" si="9"/>
        <v>0.958825670002318</v>
      </c>
      <c r="AM30" s="5">
        <f t="shared" si="10"/>
        <v>0.96320730560079126</v>
      </c>
      <c r="AN30" s="5">
        <f t="shared" si="11"/>
        <v>0.971390625337612</v>
      </c>
      <c r="AO30" s="5">
        <f t="shared" si="12"/>
        <v>0.98427384797860751</v>
      </c>
      <c r="AP30" s="5">
        <f t="shared" si="21"/>
        <v>0</v>
      </c>
      <c r="AQ30" s="5">
        <f t="shared" si="22"/>
        <v>0</v>
      </c>
      <c r="AR30" s="5">
        <f t="shared" si="23"/>
        <v>0.62350454219887808</v>
      </c>
      <c r="AS30" s="5" t="s">
        <v>76</v>
      </c>
      <c r="AV30" s="6">
        <f t="shared" si="17"/>
        <v>0.98427384797860751</v>
      </c>
      <c r="AW30" s="6">
        <f t="shared" si="18"/>
        <v>1</v>
      </c>
      <c r="AX30" s="6" t="b">
        <f t="shared" si="19"/>
        <v>0</v>
      </c>
    </row>
    <row r="31" spans="5:50">
      <c r="E31">
        <f t="shared" si="20"/>
        <v>1</v>
      </c>
      <c r="F31" t="s">
        <v>66</v>
      </c>
      <c r="G31" t="s">
        <v>66</v>
      </c>
      <c r="H31">
        <v>23090012.0951382</v>
      </c>
      <c r="I31">
        <v>23140012.491893198</v>
      </c>
      <c r="J31">
        <v>23100816.453917801</v>
      </c>
      <c r="K31">
        <v>23312037.308432899</v>
      </c>
      <c r="L31">
        <v>23446540.110920101</v>
      </c>
      <c r="M31">
        <v>23186294.404766001</v>
      </c>
      <c r="N31">
        <v>23287334.283623599</v>
      </c>
      <c r="O31">
        <v>22332991.109616201</v>
      </c>
      <c r="P31">
        <v>22325261.151944</v>
      </c>
      <c r="Q31">
        <v>23199522.961027101</v>
      </c>
      <c r="R31">
        <v>23181652.2741329</v>
      </c>
      <c r="S31">
        <v>-29962383.1499989</v>
      </c>
      <c r="T31">
        <v>-22559178.717930201</v>
      </c>
      <c r="U31">
        <v>-17960616.559912398</v>
      </c>
      <c r="V31">
        <v>-6520897.0899999999</v>
      </c>
      <c r="Y31" s="3">
        <v>23717625.569708001</v>
      </c>
      <c r="Z31" s="3"/>
      <c r="AA31">
        <v>-29962383.1499989</v>
      </c>
      <c r="AC31" t="str">
        <f t="shared" si="0"/>
        <v>pla85900_n257697_uncorr_03.ttp</v>
      </c>
      <c r="AD31" s="5">
        <f t="shared" ref="AD31:AD76" si="24">H31/MAX($Y31:$AA31)</f>
        <v>0.97353809837645022</v>
      </c>
      <c r="AE31" s="5">
        <f t="shared" ref="AE31:AE76" si="25">I31/MAX($Y31:$AA31)</f>
        <v>0.9756462519354161</v>
      </c>
      <c r="AF31" s="5">
        <f t="shared" ref="AF31:AF76" si="26">J31/MAX($Y31:$AA31)</f>
        <v>0.97399363970995545</v>
      </c>
      <c r="AG31" s="5">
        <f t="shared" ref="AG31:AG76" si="27">K31/MAX($Y31:$AA31)</f>
        <v>0.98289928896621437</v>
      </c>
      <c r="AH31" s="5">
        <f t="shared" ref="AH31:AH76" si="28">L31/MAX($Y31:$AA31)</f>
        <v>0.98857029520129835</v>
      </c>
      <c r="AI31" s="5">
        <f t="shared" ref="AI31:AI76" si="29">M31/MAX($Y31:$AA31)</f>
        <v>0.97759762403785422</v>
      </c>
      <c r="AJ31" s="5">
        <f t="shared" ref="AJ31:AJ76" si="30">N31/MAX($Y31:$AA31)</f>
        <v>0.98185774183761598</v>
      </c>
      <c r="AK31" s="5">
        <f t="shared" ref="AK31:AK76" si="31">O31/MAX($Y31:$AA31)</f>
        <v>0.94162002195277739</v>
      </c>
      <c r="AL31" s="5">
        <f t="shared" ref="AL31:AL76" si="32">P31/MAX($Y31:$AA31)</f>
        <v>0.94129410578340866</v>
      </c>
      <c r="AM31" s="5">
        <f t="shared" ref="AM31:AM76" si="33">Q31/MAX($Y31:$AA31)</f>
        <v>0.97815537617127168</v>
      </c>
      <c r="AN31" s="5">
        <f t="shared" ref="AN31:AN76" si="34">R31/MAX($Y31:$AA31)</f>
        <v>0.97740189910664399</v>
      </c>
      <c r="AO31" s="5" t="s">
        <v>76</v>
      </c>
      <c r="AP31" s="5">
        <f t="shared" si="21"/>
        <v>0</v>
      </c>
      <c r="AQ31" s="5">
        <f t="shared" si="22"/>
        <v>0</v>
      </c>
      <c r="AR31" s="5">
        <f t="shared" si="23"/>
        <v>0</v>
      </c>
      <c r="AS31" s="5" t="s">
        <v>76</v>
      </c>
      <c r="AV31" s="6">
        <f t="shared" si="17"/>
        <v>0.98857029520129835</v>
      </c>
      <c r="AW31" s="6" t="b">
        <f t="shared" si="18"/>
        <v>0</v>
      </c>
      <c r="AX31" s="6">
        <f t="shared" si="19"/>
        <v>1</v>
      </c>
    </row>
    <row r="32" spans="5:50">
      <c r="E32">
        <f t="shared" si="20"/>
        <v>1</v>
      </c>
      <c r="F32" t="s">
        <v>67</v>
      </c>
      <c r="G32" t="s">
        <v>67</v>
      </c>
      <c r="H32">
        <v>31179445.0548012</v>
      </c>
      <c r="I32">
        <v>31316634.1776063</v>
      </c>
      <c r="J32">
        <v>31295067.732666399</v>
      </c>
      <c r="K32">
        <v>31412461.928794298</v>
      </c>
      <c r="L32">
        <v>31487983.9371038</v>
      </c>
      <c r="M32">
        <v>31322062.078476202</v>
      </c>
      <c r="N32">
        <v>31351923.802917302</v>
      </c>
      <c r="O32">
        <v>30536730.940417498</v>
      </c>
      <c r="P32">
        <v>30461014.463820301</v>
      </c>
      <c r="Q32">
        <v>31296821.280149601</v>
      </c>
      <c r="R32">
        <v>31349989.739378098</v>
      </c>
      <c r="S32">
        <v>31330880.466561802</v>
      </c>
      <c r="T32">
        <v>-36448605.455220297</v>
      </c>
      <c r="U32">
        <v>-30856937.148611601</v>
      </c>
      <c r="V32">
        <v>-3133630.08</v>
      </c>
      <c r="Y32" s="3">
        <v>31936521.532385599</v>
      </c>
      <c r="Z32" s="3"/>
      <c r="AA32">
        <v>31330880.466561802</v>
      </c>
      <c r="AC32" t="str">
        <f t="shared" si="0"/>
        <v>pla85900_n257697_uncorr_07.ttp</v>
      </c>
      <c r="AD32" s="5">
        <f t="shared" si="24"/>
        <v>0.9762943350979324</v>
      </c>
      <c r="AE32" s="5">
        <f t="shared" si="25"/>
        <v>0.98059001653794087</v>
      </c>
      <c r="AF32" s="5">
        <f t="shared" si="26"/>
        <v>0.97991472555742409</v>
      </c>
      <c r="AG32" s="5">
        <f t="shared" si="27"/>
        <v>0.98359058599854488</v>
      </c>
      <c r="AH32" s="5">
        <f t="shared" si="28"/>
        <v>0.98595533972518101</v>
      </c>
      <c r="AI32" s="5">
        <f t="shared" si="29"/>
        <v>0.98075997558825256</v>
      </c>
      <c r="AJ32" s="5">
        <f t="shared" si="30"/>
        <v>0.98169500930539733</v>
      </c>
      <c r="AK32" s="5">
        <f t="shared" si="31"/>
        <v>0.95616959753902353</v>
      </c>
      <c r="AL32" s="5">
        <f t="shared" si="32"/>
        <v>0.95379875459921193</v>
      </c>
      <c r="AM32" s="5">
        <f t="shared" si="33"/>
        <v>0.97996963283595862</v>
      </c>
      <c r="AN32" s="5">
        <f t="shared" si="34"/>
        <v>0.98163444968755531</v>
      </c>
      <c r="AO32" s="5">
        <f>S32/MAX($Y32:$AA32)</f>
        <v>0.98103609796046076</v>
      </c>
      <c r="AP32" s="5">
        <f t="shared" si="21"/>
        <v>0</v>
      </c>
      <c r="AQ32" s="5">
        <f t="shared" si="22"/>
        <v>0</v>
      </c>
      <c r="AR32" s="5">
        <f t="shared" si="23"/>
        <v>0</v>
      </c>
      <c r="AS32" s="5" t="s">
        <v>76</v>
      </c>
      <c r="AV32" s="6">
        <f t="shared" si="17"/>
        <v>0.98595533972518101</v>
      </c>
      <c r="AW32" s="6" t="b">
        <f t="shared" si="18"/>
        <v>0</v>
      </c>
      <c r="AX32" s="6">
        <f t="shared" si="19"/>
        <v>1</v>
      </c>
    </row>
    <row r="33" spans="5:50">
      <c r="E33">
        <f t="shared" si="20"/>
        <v>1</v>
      </c>
      <c r="F33" t="s">
        <v>64</v>
      </c>
      <c r="G33" t="s">
        <v>64</v>
      </c>
      <c r="H33">
        <v>13903011.959638899</v>
      </c>
      <c r="I33">
        <v>13918661.218062</v>
      </c>
      <c r="J33">
        <v>13912363.061975</v>
      </c>
      <c r="K33">
        <v>14013242.370779799</v>
      </c>
      <c r="L33">
        <v>14268360.4298214</v>
      </c>
      <c r="M33">
        <v>14053889.630849799</v>
      </c>
      <c r="N33">
        <v>14034879.1695781</v>
      </c>
      <c r="O33">
        <v>13533628.9973698</v>
      </c>
      <c r="P33">
        <v>13501452.7374347</v>
      </c>
      <c r="Q33">
        <v>14055980.372510901</v>
      </c>
      <c r="R33">
        <v>13913029.8196273</v>
      </c>
      <c r="S33">
        <v>-24274628.099996001</v>
      </c>
      <c r="T33">
        <v>-16271070.969912499</v>
      </c>
      <c r="U33">
        <v>-12102316.636938101</v>
      </c>
      <c r="V33">
        <v>978696.8</v>
      </c>
      <c r="Y33" s="3">
        <v>14621240.0864245</v>
      </c>
      <c r="Z33" s="3"/>
      <c r="AA33">
        <v>-24274628.099996001</v>
      </c>
      <c r="AC33" t="str">
        <f t="shared" si="0"/>
        <v>pla85900_n257697_uncorr-similar-weights_03.ttp</v>
      </c>
      <c r="AD33" s="5">
        <f t="shared" si="24"/>
        <v>0.95087775574847033</v>
      </c>
      <c r="AE33" s="5">
        <f t="shared" si="25"/>
        <v>0.95194806567639711</v>
      </c>
      <c r="AF33" s="5">
        <f t="shared" si="26"/>
        <v>0.95151731178344601</v>
      </c>
      <c r="AG33" s="5">
        <f t="shared" si="27"/>
        <v>0.95841681608051743</v>
      </c>
      <c r="AH33" s="5">
        <f t="shared" si="28"/>
        <v>0.97586527171995896</v>
      </c>
      <c r="AI33" s="5">
        <f t="shared" si="29"/>
        <v>0.96119683062304184</v>
      </c>
      <c r="AJ33" s="5">
        <f t="shared" si="30"/>
        <v>0.95989663575863016</v>
      </c>
      <c r="AK33" s="5">
        <f t="shared" si="31"/>
        <v>0.92561430613094697</v>
      </c>
      <c r="AL33" s="5">
        <f t="shared" si="32"/>
        <v>0.92341365422010291</v>
      </c>
      <c r="AM33" s="5">
        <f t="shared" si="33"/>
        <v>0.96133982407973517</v>
      </c>
      <c r="AN33" s="5">
        <f t="shared" si="34"/>
        <v>0.95156291377399937</v>
      </c>
      <c r="AO33" s="5" t="s">
        <v>76</v>
      </c>
      <c r="AP33" s="5">
        <f t="shared" si="21"/>
        <v>0</v>
      </c>
      <c r="AQ33" s="5">
        <f t="shared" si="22"/>
        <v>0</v>
      </c>
      <c r="AR33" s="5">
        <f t="shared" si="23"/>
        <v>6.6936647932393817E-2</v>
      </c>
      <c r="AS33" s="5" t="s">
        <v>76</v>
      </c>
      <c r="AV33" s="6">
        <f t="shared" si="17"/>
        <v>0.97586527171995896</v>
      </c>
      <c r="AW33" s="6" t="b">
        <f t="shared" si="18"/>
        <v>0</v>
      </c>
      <c r="AX33" s="6">
        <f t="shared" si="19"/>
        <v>1</v>
      </c>
    </row>
    <row r="34" spans="5:50">
      <c r="E34">
        <f t="shared" si="20"/>
        <v>1</v>
      </c>
      <c r="F34" t="s">
        <v>65</v>
      </c>
      <c r="G34" t="s">
        <v>65</v>
      </c>
      <c r="H34">
        <v>24041001.273627799</v>
      </c>
      <c r="I34">
        <v>24023809.950008601</v>
      </c>
      <c r="J34">
        <v>24024807.306171499</v>
      </c>
      <c r="K34">
        <v>24194737.468675699</v>
      </c>
      <c r="L34">
        <v>24439987.3539543</v>
      </c>
      <c r="M34">
        <v>24141943.315710202</v>
      </c>
      <c r="N34">
        <v>24204478.475528099</v>
      </c>
      <c r="O34">
        <v>23451636.3808727</v>
      </c>
      <c r="P34">
        <v>23421067.109003302</v>
      </c>
      <c r="Q34">
        <v>24192517.886326201</v>
      </c>
      <c r="R34">
        <v>24087755.910388701</v>
      </c>
      <c r="S34">
        <v>24570529.554968301</v>
      </c>
      <c r="T34">
        <v>-34970751.0782068</v>
      </c>
      <c r="U34">
        <v>-30011006.083695699</v>
      </c>
      <c r="V34">
        <v>-2622575.86</v>
      </c>
      <c r="Y34" s="3">
        <v>25101737.4193018</v>
      </c>
      <c r="Z34" s="3"/>
      <c r="AA34">
        <v>24570529.554968301</v>
      </c>
      <c r="AC34" t="str">
        <f t="shared" si="0"/>
        <v>pla85900_n257697_uncorr-similar-weights_07.ttp</v>
      </c>
      <c r="AD34" s="5">
        <f t="shared" si="24"/>
        <v>0.95774252084804468</v>
      </c>
      <c r="AE34" s="5">
        <f t="shared" si="25"/>
        <v>0.95705765496278616</v>
      </c>
      <c r="AF34" s="5">
        <f t="shared" si="26"/>
        <v>0.95709738751779772</v>
      </c>
      <c r="AG34" s="5">
        <f t="shared" si="27"/>
        <v>0.96386704491902342</v>
      </c>
      <c r="AH34" s="5">
        <f t="shared" si="28"/>
        <v>0.9736372803884622</v>
      </c>
      <c r="AI34" s="5">
        <f t="shared" si="29"/>
        <v>0.96176383779500574</v>
      </c>
      <c r="AJ34" s="5">
        <f t="shared" si="30"/>
        <v>0.96425510597988484</v>
      </c>
      <c r="AK34" s="5">
        <f t="shared" si="31"/>
        <v>0.93426347304707813</v>
      </c>
      <c r="AL34" s="5">
        <f t="shared" si="32"/>
        <v>0.93304565806643491</v>
      </c>
      <c r="AM34" s="5">
        <f t="shared" si="33"/>
        <v>0.96377862146400828</v>
      </c>
      <c r="AN34" s="5">
        <f t="shared" si="34"/>
        <v>0.95960512645099194</v>
      </c>
      <c r="AO34" s="5">
        <f>S34/MAX($Y34:$AA34)</f>
        <v>0.9788378049112636</v>
      </c>
      <c r="AP34" s="5">
        <f t="shared" si="21"/>
        <v>0</v>
      </c>
      <c r="AQ34" s="5">
        <f t="shared" si="22"/>
        <v>0</v>
      </c>
      <c r="AR34" s="5">
        <f t="shared" si="23"/>
        <v>0</v>
      </c>
      <c r="AS34" s="5" t="s">
        <v>76</v>
      </c>
      <c r="AV34" s="6">
        <f t="shared" si="17"/>
        <v>0.9788378049112636</v>
      </c>
      <c r="AW34" s="6">
        <f t="shared" si="18"/>
        <v>1</v>
      </c>
      <c r="AX34" s="6" t="b">
        <f t="shared" si="19"/>
        <v>0</v>
      </c>
    </row>
    <row r="35" spans="5:50">
      <c r="E35">
        <f t="shared" si="20"/>
        <v>1</v>
      </c>
      <c r="F35" t="s">
        <v>68</v>
      </c>
      <c r="G35" t="s">
        <v>68</v>
      </c>
      <c r="H35">
        <v>110299771.950799</v>
      </c>
      <c r="I35">
        <v>111149743.585427</v>
      </c>
      <c r="J35">
        <v>111215964.15023801</v>
      </c>
      <c r="K35">
        <v>110179525.011516</v>
      </c>
      <c r="L35">
        <v>111253713.269071</v>
      </c>
      <c r="M35">
        <v>111449095.028845</v>
      </c>
      <c r="N35">
        <v>110334328.056179</v>
      </c>
      <c r="O35">
        <v>110626541.139486</v>
      </c>
      <c r="P35">
        <v>111679873.286433</v>
      </c>
      <c r="Q35">
        <v>109910897.756466</v>
      </c>
      <c r="R35">
        <v>110668471.989584</v>
      </c>
      <c r="S35">
        <v>-119829275.99999601</v>
      </c>
      <c r="T35">
        <v>-110949800.578969</v>
      </c>
      <c r="U35">
        <v>-102508272.45192499</v>
      </c>
      <c r="V35">
        <v>90929539.060000002</v>
      </c>
      <c r="Y35" s="3">
        <v>114960982.05674601</v>
      </c>
      <c r="Z35" s="3"/>
      <c r="AA35">
        <v>-119829275.99999601</v>
      </c>
      <c r="AC35" t="str">
        <f t="shared" si="0"/>
        <v>pla85900_n858990_bounded-strongly-corr_03.ttp</v>
      </c>
      <c r="AD35" s="5">
        <f t="shared" si="24"/>
        <v>0.95945398149394567</v>
      </c>
      <c r="AE35" s="5">
        <f t="shared" si="25"/>
        <v>0.96684754772329851</v>
      </c>
      <c r="AF35" s="5">
        <f t="shared" si="26"/>
        <v>0.96742357415962732</v>
      </c>
      <c r="AG35" s="5">
        <f t="shared" si="27"/>
        <v>0.95840800104795709</v>
      </c>
      <c r="AH35" s="5">
        <f t="shared" si="28"/>
        <v>0.9677519387765402</v>
      </c>
      <c r="AI35" s="5">
        <f t="shared" si="29"/>
        <v>0.96945148723444707</v>
      </c>
      <c r="AJ35" s="5">
        <f t="shared" si="30"/>
        <v>0.95975457135288533</v>
      </c>
      <c r="AK35" s="5">
        <f t="shared" si="31"/>
        <v>0.96229641709984282</v>
      </c>
      <c r="AL35" s="5">
        <f t="shared" si="32"/>
        <v>0.97145893579185483</v>
      </c>
      <c r="AM35" s="5">
        <f t="shared" si="33"/>
        <v>0.9560713190690453</v>
      </c>
      <c r="AN35" s="5">
        <f t="shared" si="34"/>
        <v>0.9626611569389415</v>
      </c>
      <c r="AO35" s="5" t="s">
        <v>76</v>
      </c>
      <c r="AP35" s="5">
        <f t="shared" si="21"/>
        <v>0</v>
      </c>
      <c r="AQ35" s="5">
        <f t="shared" si="22"/>
        <v>0</v>
      </c>
      <c r="AR35" s="5">
        <f t="shared" si="23"/>
        <v>0.79096000602287986</v>
      </c>
      <c r="AS35" s="5" t="s">
        <v>76</v>
      </c>
      <c r="AV35" s="6">
        <f t="shared" si="17"/>
        <v>0.97145893579185483</v>
      </c>
      <c r="AW35" s="6" t="b">
        <f t="shared" si="18"/>
        <v>0</v>
      </c>
      <c r="AX35" s="6" t="b">
        <f t="shared" si="19"/>
        <v>0</v>
      </c>
    </row>
    <row r="36" spans="5:50">
      <c r="E36">
        <f t="shared" si="20"/>
        <v>1</v>
      </c>
      <c r="F36" t="s">
        <v>69</v>
      </c>
      <c r="G36" t="s">
        <v>69</v>
      </c>
      <c r="H36">
        <v>165751681.084894</v>
      </c>
      <c r="I36">
        <v>165540474.36996499</v>
      </c>
      <c r="J36">
        <v>166011905.562902</v>
      </c>
      <c r="K36">
        <v>166716563.48210901</v>
      </c>
      <c r="L36">
        <v>166740361.22786501</v>
      </c>
      <c r="M36">
        <v>167466193.98942101</v>
      </c>
      <c r="N36">
        <v>165224962.94848001</v>
      </c>
      <c r="O36">
        <v>166428800.85640901</v>
      </c>
      <c r="P36">
        <v>167416495.388239</v>
      </c>
      <c r="Q36">
        <v>165651130.33614999</v>
      </c>
      <c r="R36">
        <v>165181831.448713</v>
      </c>
      <c r="S36">
        <v>-254019789.66002399</v>
      </c>
      <c r="T36">
        <v>-244925764.62716001</v>
      </c>
      <c r="U36">
        <v>-236755433.20004201</v>
      </c>
      <c r="V36">
        <v>106404982.5</v>
      </c>
      <c r="W36">
        <v>161443276.48722249</v>
      </c>
      <c r="Y36" s="3">
        <v>171523684.38187599</v>
      </c>
      <c r="Z36" s="3">
        <v>164090599.69791299</v>
      </c>
      <c r="AA36">
        <v>-254019789.66002399</v>
      </c>
      <c r="AC36" t="str">
        <f t="shared" si="0"/>
        <v>pla85900_n858990_bounded-strongly-corr_07.ttp</v>
      </c>
      <c r="AD36" s="5">
        <f t="shared" si="24"/>
        <v>0.96634865139597081</v>
      </c>
      <c r="AE36" s="5">
        <f t="shared" si="25"/>
        <v>0.96511729541332536</v>
      </c>
      <c r="AF36" s="5">
        <f t="shared" si="26"/>
        <v>0.96786578577275251</v>
      </c>
      <c r="AG36" s="5">
        <f t="shared" si="27"/>
        <v>0.97197401095311986</v>
      </c>
      <c r="AH36" s="5">
        <f t="shared" si="28"/>
        <v>0.9721127541584198</v>
      </c>
      <c r="AI36" s="5">
        <f t="shared" si="29"/>
        <v>0.97634443075848643</v>
      </c>
      <c r="AJ36" s="5">
        <f t="shared" si="30"/>
        <v>0.96327783270226008</v>
      </c>
      <c r="AK36" s="5">
        <f t="shared" si="31"/>
        <v>0.97029632645877717</v>
      </c>
      <c r="AL36" s="5">
        <f t="shared" si="32"/>
        <v>0.97605468301104792</v>
      </c>
      <c r="AM36" s="5">
        <f t="shared" si="33"/>
        <v>0.96576243061190603</v>
      </c>
      <c r="AN36" s="5">
        <f t="shared" si="34"/>
        <v>0.96302637180388662</v>
      </c>
      <c r="AO36" s="5" t="s">
        <v>76</v>
      </c>
      <c r="AP36" s="5">
        <f t="shared" si="21"/>
        <v>0</v>
      </c>
      <c r="AQ36" s="5">
        <f t="shared" si="22"/>
        <v>0</v>
      </c>
      <c r="AR36" s="5">
        <f t="shared" si="23"/>
        <v>0.62035154435642037</v>
      </c>
      <c r="AS36" s="5">
        <f>W36/MAX($Y36:$AA36)</f>
        <v>0.94123022758646713</v>
      </c>
      <c r="AV36" s="6">
        <f t="shared" si="17"/>
        <v>0.97634443075848643</v>
      </c>
      <c r="AW36" s="6" t="b">
        <f t="shared" si="18"/>
        <v>0</v>
      </c>
      <c r="AX36" s="6" t="b">
        <f t="shared" si="19"/>
        <v>0</v>
      </c>
    </row>
    <row r="37" spans="5:50">
      <c r="E37">
        <f t="shared" si="20"/>
        <v>1</v>
      </c>
      <c r="F37" t="s">
        <v>72</v>
      </c>
      <c r="G37" t="s">
        <v>72</v>
      </c>
      <c r="H37">
        <v>75519598.4045275</v>
      </c>
      <c r="I37">
        <v>75791047.742404804</v>
      </c>
      <c r="J37">
        <v>75333169.777795196</v>
      </c>
      <c r="K37">
        <v>75637968.516425893</v>
      </c>
      <c r="L37">
        <v>75464020.386815503</v>
      </c>
      <c r="M37">
        <v>75602054.883107394</v>
      </c>
      <c r="N37">
        <v>75299400.904480204</v>
      </c>
      <c r="O37">
        <v>71258391.7569758</v>
      </c>
      <c r="P37">
        <v>71147807.148049504</v>
      </c>
      <c r="Q37">
        <v>75518413.182329297</v>
      </c>
      <c r="R37">
        <v>75293675.4565202</v>
      </c>
      <c r="S37">
        <v>-101291065.120024</v>
      </c>
      <c r="T37">
        <v>-98145986.702065796</v>
      </c>
      <c r="U37">
        <v>-95013630.924555093</v>
      </c>
      <c r="V37">
        <v>-23998509.02</v>
      </c>
      <c r="Y37" s="3">
        <v>77372805.333738998</v>
      </c>
      <c r="Z37" s="3"/>
      <c r="AA37">
        <v>-101291065.120024</v>
      </c>
      <c r="AC37" t="str">
        <f t="shared" ref="AC37:AC68" si="35">G37</f>
        <v>pla85900_n858990_uncorr_03.ttp</v>
      </c>
      <c r="AD37" s="5">
        <f t="shared" si="24"/>
        <v>0.97604834255113415</v>
      </c>
      <c r="AE37" s="5">
        <f t="shared" si="25"/>
        <v>0.97955667259948176</v>
      </c>
      <c r="AF37" s="5">
        <f t="shared" si="26"/>
        <v>0.97363885738476119</v>
      </c>
      <c r="AG37" s="5">
        <f t="shared" si="27"/>
        <v>0.97757820968452569</v>
      </c>
      <c r="AH37" s="5">
        <f t="shared" si="28"/>
        <v>0.97533002792531354</v>
      </c>
      <c r="AI37" s="5">
        <f t="shared" si="29"/>
        <v>0.97711404616914599</v>
      </c>
      <c r="AJ37" s="5">
        <f t="shared" si="30"/>
        <v>0.97320241368636706</v>
      </c>
      <c r="AK37" s="5">
        <f t="shared" si="31"/>
        <v>0.92097464282974673</v>
      </c>
      <c r="AL37" s="5">
        <f t="shared" si="32"/>
        <v>0.9195453989442588</v>
      </c>
      <c r="AM37" s="5">
        <f t="shared" si="33"/>
        <v>0.9760330242207067</v>
      </c>
      <c r="AN37" s="5">
        <f t="shared" si="34"/>
        <v>0.97312841549106688</v>
      </c>
      <c r="AO37" s="5" t="s">
        <v>76</v>
      </c>
      <c r="AP37" s="5">
        <f t="shared" si="21"/>
        <v>0</v>
      </c>
      <c r="AQ37" s="5">
        <f t="shared" si="22"/>
        <v>0</v>
      </c>
      <c r="AR37" s="5">
        <f t="shared" si="23"/>
        <v>0</v>
      </c>
      <c r="AS37" s="5" t="s">
        <v>76</v>
      </c>
      <c r="AV37" s="6">
        <f t="shared" ref="AV37:AV68" si="36">MAX(AD37:AO37)</f>
        <v>0.97955667259948176</v>
      </c>
      <c r="AW37" s="6" t="b">
        <f t="shared" ref="AW37:AW68" si="37">IF(AV37=AO37,1)</f>
        <v>0</v>
      </c>
      <c r="AX37" s="6" t="b">
        <f t="shared" ref="AX37:AX68" si="38">IF(AV37=AH37,1)</f>
        <v>0</v>
      </c>
    </row>
    <row r="38" spans="5:50">
      <c r="E38">
        <f t="shared" si="20"/>
        <v>1</v>
      </c>
      <c r="F38" t="s">
        <v>73</v>
      </c>
      <c r="G38" t="s">
        <v>73</v>
      </c>
      <c r="H38">
        <v>105723853.738609</v>
      </c>
      <c r="I38">
        <v>106026855.52188601</v>
      </c>
      <c r="J38">
        <v>105872100.222957</v>
      </c>
      <c r="K38">
        <v>106020201.67323799</v>
      </c>
      <c r="L38">
        <v>105716273.887955</v>
      </c>
      <c r="M38">
        <v>105986286.484936</v>
      </c>
      <c r="N38">
        <v>105438277.392755</v>
      </c>
      <c r="O38">
        <v>102145574.05344699</v>
      </c>
      <c r="P38">
        <v>102021663.03676499</v>
      </c>
      <c r="Q38">
        <v>105554161.236755</v>
      </c>
      <c r="R38">
        <v>105474565.038441</v>
      </c>
      <c r="S38">
        <v>-151201048.940007</v>
      </c>
      <c r="T38">
        <v>-147516783.13874599</v>
      </c>
      <c r="U38">
        <v>-143734686.05266199</v>
      </c>
      <c r="V38">
        <v>-8871091.2899999991</v>
      </c>
      <c r="W38">
        <v>106316404.51401092</v>
      </c>
      <c r="Y38" s="3">
        <v>107955750.189963</v>
      </c>
      <c r="Z38" s="3">
        <v>107629258.17546301</v>
      </c>
      <c r="AA38">
        <v>-151201048.940007</v>
      </c>
      <c r="AC38" t="str">
        <f t="shared" si="35"/>
        <v>pla85900_n858990_uncorr_07.ttp</v>
      </c>
      <c r="AD38" s="5">
        <f t="shared" si="24"/>
        <v>0.97932582148309222</v>
      </c>
      <c r="AE38" s="5">
        <f t="shared" si="25"/>
        <v>0.98213254352192603</v>
      </c>
      <c r="AF38" s="5">
        <f t="shared" si="26"/>
        <v>0.98069903675033954</v>
      </c>
      <c r="AG38" s="5">
        <f t="shared" si="27"/>
        <v>0.98207090855911672</v>
      </c>
      <c r="AH38" s="5">
        <f t="shared" si="28"/>
        <v>0.97925560891321362</v>
      </c>
      <c r="AI38" s="5">
        <f t="shared" si="29"/>
        <v>0.98175675032074294</v>
      </c>
      <c r="AJ38" s="5">
        <f t="shared" si="30"/>
        <v>0.9766805122211818</v>
      </c>
      <c r="AK38" s="5">
        <f t="shared" si="31"/>
        <v>0.94618002166357795</v>
      </c>
      <c r="AL38" s="5">
        <f t="shared" si="32"/>
        <v>0.94503222716014512</v>
      </c>
      <c r="AM38" s="5">
        <f t="shared" si="33"/>
        <v>0.97775395058640158</v>
      </c>
      <c r="AN38" s="5">
        <f t="shared" si="34"/>
        <v>0.97701664666165522</v>
      </c>
      <c r="AO38" s="5" t="s">
        <v>76</v>
      </c>
      <c r="AP38" s="5">
        <f t="shared" si="21"/>
        <v>0</v>
      </c>
      <c r="AQ38" s="5">
        <f t="shared" si="22"/>
        <v>0</v>
      </c>
      <c r="AR38" s="5">
        <f t="shared" si="23"/>
        <v>0</v>
      </c>
      <c r="AS38" s="5">
        <f>W38/MAX($Y38:$AA38)</f>
        <v>0.98481465162284154</v>
      </c>
      <c r="AV38" s="6">
        <f t="shared" si="36"/>
        <v>0.98213254352192603</v>
      </c>
      <c r="AW38" s="6" t="b">
        <f t="shared" si="37"/>
        <v>0</v>
      </c>
      <c r="AX38" s="6" t="b">
        <f t="shared" si="38"/>
        <v>0</v>
      </c>
    </row>
    <row r="39" spans="5:50">
      <c r="E39">
        <f t="shared" si="20"/>
        <v>1</v>
      </c>
      <c r="F39" t="s">
        <v>70</v>
      </c>
      <c r="G39" t="s">
        <v>70</v>
      </c>
      <c r="H39">
        <v>50152905.408979803</v>
      </c>
      <c r="I39">
        <v>50302050.129111297</v>
      </c>
      <c r="J39">
        <v>50027156.7434844</v>
      </c>
      <c r="K39">
        <v>49845508.195545502</v>
      </c>
      <c r="L39">
        <v>51091361.351815902</v>
      </c>
      <c r="M39">
        <v>50842275.4834852</v>
      </c>
      <c r="N39">
        <v>50211203.718704797</v>
      </c>
      <c r="O39">
        <v>48131329.812560402</v>
      </c>
      <c r="P39">
        <v>48587459.380675502</v>
      </c>
      <c r="Q39">
        <v>50472724.242880799</v>
      </c>
      <c r="R39">
        <v>49973515.5072456</v>
      </c>
      <c r="S39">
        <v>-78482660.300000802</v>
      </c>
      <c r="T39">
        <v>-75023604.031282097</v>
      </c>
      <c r="U39">
        <v>-71411062.3092141</v>
      </c>
      <c r="V39">
        <v>6481332.96</v>
      </c>
      <c r="Y39" s="3">
        <v>52416180.521204799</v>
      </c>
      <c r="Z39" s="3"/>
      <c r="AA39">
        <v>-78482660.300000802</v>
      </c>
      <c r="AC39" t="str">
        <f t="shared" si="35"/>
        <v>pla85900_n858990_uncorr-similar-weights_03.ttp</v>
      </c>
      <c r="AD39" s="5">
        <f t="shared" si="24"/>
        <v>0.95682106002917566</v>
      </c>
      <c r="AE39" s="5">
        <f t="shared" si="25"/>
        <v>0.95966645468877232</v>
      </c>
      <c r="AF39" s="5">
        <f t="shared" si="26"/>
        <v>0.95442201713354669</v>
      </c>
      <c r="AG39" s="5">
        <f t="shared" si="27"/>
        <v>0.95095651189961583</v>
      </c>
      <c r="AH39" s="5">
        <f t="shared" si="28"/>
        <v>0.9747249960562665</v>
      </c>
      <c r="AI39" s="5">
        <f t="shared" si="29"/>
        <v>0.9699729163386317</v>
      </c>
      <c r="AJ39" s="5">
        <f t="shared" si="30"/>
        <v>0.95793327975112597</v>
      </c>
      <c r="AK39" s="5">
        <f t="shared" si="31"/>
        <v>0.91825328236362103</v>
      </c>
      <c r="AL39" s="5">
        <f t="shared" si="32"/>
        <v>0.92695535801239082</v>
      </c>
      <c r="AM39" s="5">
        <f t="shared" si="33"/>
        <v>0.96292258880751946</v>
      </c>
      <c r="AN39" s="5">
        <f t="shared" si="34"/>
        <v>0.95339864542455499</v>
      </c>
      <c r="AO39" s="5" t="s">
        <v>76</v>
      </c>
      <c r="AP39" s="5">
        <f t="shared" si="21"/>
        <v>0</v>
      </c>
      <c r="AQ39" s="5">
        <f t="shared" si="22"/>
        <v>0</v>
      </c>
      <c r="AR39" s="5">
        <f t="shared" si="23"/>
        <v>0.1236513781727762</v>
      </c>
      <c r="AS39" s="5" t="s">
        <v>76</v>
      </c>
      <c r="AV39" s="6">
        <f t="shared" si="36"/>
        <v>0.9747249960562665</v>
      </c>
      <c r="AW39" s="6" t="b">
        <f t="shared" si="37"/>
        <v>0</v>
      </c>
      <c r="AX39" s="6">
        <f t="shared" si="38"/>
        <v>1</v>
      </c>
    </row>
    <row r="40" spans="5:50">
      <c r="E40">
        <f t="shared" si="20"/>
        <v>1</v>
      </c>
      <c r="F40" t="s">
        <v>71</v>
      </c>
      <c r="G40" t="s">
        <v>71</v>
      </c>
      <c r="H40">
        <v>83232655.326096103</v>
      </c>
      <c r="I40">
        <v>83862821.403316095</v>
      </c>
      <c r="J40">
        <v>83302697.152792603</v>
      </c>
      <c r="K40">
        <v>83263465.594925299</v>
      </c>
      <c r="L40">
        <v>83519531.978248298</v>
      </c>
      <c r="M40">
        <v>83723886.636892304</v>
      </c>
      <c r="N40">
        <v>83432354.903652206</v>
      </c>
      <c r="O40">
        <v>80269672.671507403</v>
      </c>
      <c r="P40">
        <v>80326687.549536303</v>
      </c>
      <c r="Q40">
        <v>83177610.830270305</v>
      </c>
      <c r="R40">
        <v>82975537.863504097</v>
      </c>
      <c r="S40">
        <v>-145547388.36002001</v>
      </c>
      <c r="T40">
        <v>-141793373.65606701</v>
      </c>
      <c r="U40">
        <v>-138623258.38787201</v>
      </c>
      <c r="V40">
        <v>-5294049.0999999996</v>
      </c>
      <c r="W40">
        <v>84375759.965223059</v>
      </c>
      <c r="Y40" s="3">
        <v>86158504.360630304</v>
      </c>
      <c r="Z40" s="3">
        <v>85834165.341957197</v>
      </c>
      <c r="AA40">
        <v>-145547388.36002001</v>
      </c>
      <c r="AC40" t="str">
        <f t="shared" si="35"/>
        <v>pla85900_n858990_uncorr-similar-weights_07.ttp</v>
      </c>
      <c r="AD40" s="5">
        <f t="shared" si="24"/>
        <v>0.96604108838417635</v>
      </c>
      <c r="AE40" s="5">
        <f t="shared" si="25"/>
        <v>0.9733551206076505</v>
      </c>
      <c r="AF40" s="5">
        <f t="shared" si="26"/>
        <v>0.96685402991811165</v>
      </c>
      <c r="AG40" s="5">
        <f t="shared" si="27"/>
        <v>0.96639868824106612</v>
      </c>
      <c r="AH40" s="5">
        <f t="shared" si="28"/>
        <v>0.96937072663963431</v>
      </c>
      <c r="AI40" s="5">
        <f t="shared" si="29"/>
        <v>0.9717425721139783</v>
      </c>
      <c r="AJ40" s="5">
        <f t="shared" si="30"/>
        <v>0.96835890458860152</v>
      </c>
      <c r="AK40" s="5">
        <f t="shared" si="31"/>
        <v>0.93165118483865217</v>
      </c>
      <c r="AL40" s="5">
        <f t="shared" si="32"/>
        <v>0.93231292889342654</v>
      </c>
      <c r="AM40" s="5">
        <f t="shared" si="33"/>
        <v>0.96540221360060996</v>
      </c>
      <c r="AN40" s="5">
        <f t="shared" si="34"/>
        <v>0.96305685061797974</v>
      </c>
      <c r="AO40" s="5" t="s">
        <v>76</v>
      </c>
      <c r="AP40" s="5">
        <f t="shared" si="21"/>
        <v>0</v>
      </c>
      <c r="AQ40" s="5">
        <f t="shared" si="22"/>
        <v>0</v>
      </c>
      <c r="AR40" s="5">
        <f t="shared" si="23"/>
        <v>0</v>
      </c>
      <c r="AS40" s="5">
        <f t="shared" ref="AS40:AS76" si="39">W40/MAX($Y40:$AA40)</f>
        <v>0.97930854987982052</v>
      </c>
      <c r="AV40" s="6">
        <f t="shared" si="36"/>
        <v>0.9733551206076505</v>
      </c>
      <c r="AW40" s="6" t="b">
        <f t="shared" si="37"/>
        <v>0</v>
      </c>
      <c r="AX40" s="6" t="b">
        <f t="shared" si="38"/>
        <v>0</v>
      </c>
    </row>
    <row r="41" spans="5:50">
      <c r="E41">
        <f t="shared" si="20"/>
        <v>1</v>
      </c>
      <c r="F41" t="s">
        <v>26</v>
      </c>
      <c r="G41" t="s">
        <v>26</v>
      </c>
      <c r="H41">
        <v>200860.75927356101</v>
      </c>
      <c r="I41">
        <v>213180.94634156401</v>
      </c>
      <c r="J41">
        <v>208142.16003875301</v>
      </c>
      <c r="K41">
        <v>201952.59363734</v>
      </c>
      <c r="L41">
        <v>227062.61407082199</v>
      </c>
      <c r="M41">
        <v>210854.26569909099</v>
      </c>
      <c r="N41">
        <v>206183.29218527299</v>
      </c>
      <c r="O41">
        <v>226670.671820408</v>
      </c>
      <c r="P41">
        <v>226638.117124685</v>
      </c>
      <c r="Q41">
        <v>227058.478389158</v>
      </c>
      <c r="R41">
        <v>226773.889391826</v>
      </c>
      <c r="S41">
        <v>227965.35648990626</v>
      </c>
      <c r="T41">
        <v>188959.57509206099</v>
      </c>
      <c r="U41">
        <v>188931.05057238301</v>
      </c>
      <c r="V41">
        <v>183161.7</v>
      </c>
      <c r="W41">
        <v>219455.87685507428</v>
      </c>
      <c r="Y41" s="2">
        <v>227964.46347568199</v>
      </c>
      <c r="Z41" s="2">
        <v>222312.11717468599</v>
      </c>
      <c r="AA41">
        <v>227965.48367500701</v>
      </c>
      <c r="AC41" t="str">
        <f t="shared" si="35"/>
        <v>rat195_n1940_bounded-strongly-corr_03.ttp</v>
      </c>
      <c r="AD41" s="5">
        <f t="shared" si="24"/>
        <v>0.88110163010428744</v>
      </c>
      <c r="AE41" s="5">
        <f t="shared" si="25"/>
        <v>0.93514571989099815</v>
      </c>
      <c r="AF41" s="5">
        <f t="shared" si="26"/>
        <v>0.91304243380759076</v>
      </c>
      <c r="AG41" s="5">
        <f t="shared" si="27"/>
        <v>0.88589110237955326</v>
      </c>
      <c r="AH41" s="5">
        <f t="shared" si="28"/>
        <v>0.99603944601774819</v>
      </c>
      <c r="AI41" s="5">
        <f t="shared" si="29"/>
        <v>0.92493943512821364</v>
      </c>
      <c r="AJ41" s="5">
        <f t="shared" si="30"/>
        <v>0.90444960728885071</v>
      </c>
      <c r="AK41" s="5">
        <f t="shared" si="31"/>
        <v>0.99432014077865871</v>
      </c>
      <c r="AL41" s="5">
        <f t="shared" si="32"/>
        <v>0.99417733540655506</v>
      </c>
      <c r="AM41" s="5">
        <f t="shared" si="33"/>
        <v>0.9960213043166567</v>
      </c>
      <c r="AN41" s="5">
        <f t="shared" si="34"/>
        <v>0.99477291796998635</v>
      </c>
      <c r="AO41" s="5">
        <f t="shared" ref="AO41:AO76" si="40">S41/MAX($Y41:$AA41)</f>
        <v>0.99999944208614966</v>
      </c>
      <c r="AP41" s="5">
        <f t="shared" si="21"/>
        <v>0.82889555052749231</v>
      </c>
      <c r="AQ41" s="5">
        <f t="shared" si="22"/>
        <v>0.82877042404247303</v>
      </c>
      <c r="AR41" s="5">
        <f t="shared" si="23"/>
        <v>0.8034624235532063</v>
      </c>
      <c r="AS41" s="5">
        <f t="shared" si="39"/>
        <v>0.96267151200808876</v>
      </c>
      <c r="AV41" s="6">
        <f t="shared" si="36"/>
        <v>0.99999944208614966</v>
      </c>
      <c r="AW41" s="6">
        <f t="shared" si="37"/>
        <v>1</v>
      </c>
      <c r="AX41" s="6" t="b">
        <f t="shared" si="38"/>
        <v>0</v>
      </c>
    </row>
    <row r="42" spans="5:50">
      <c r="E42">
        <f t="shared" si="20"/>
        <v>1</v>
      </c>
      <c r="F42" t="s">
        <v>27</v>
      </c>
      <c r="G42" t="s">
        <v>27</v>
      </c>
      <c r="H42">
        <v>318883.177057022</v>
      </c>
      <c r="I42">
        <v>333724.29484506499</v>
      </c>
      <c r="J42">
        <v>321172.44878403301</v>
      </c>
      <c r="K42">
        <v>320949.39004454098</v>
      </c>
      <c r="L42">
        <v>359613.76092788298</v>
      </c>
      <c r="M42">
        <v>331042.98455019802</v>
      </c>
      <c r="N42">
        <v>327839.35008462</v>
      </c>
      <c r="O42">
        <v>359513.78965860198</v>
      </c>
      <c r="P42">
        <v>359646.35828747001</v>
      </c>
      <c r="Q42">
        <v>359672.74012427899</v>
      </c>
      <c r="R42">
        <v>359515.53832766198</v>
      </c>
      <c r="S42">
        <v>359526.90901890502</v>
      </c>
      <c r="T42">
        <v>296155.354885126</v>
      </c>
      <c r="U42">
        <v>296154.88964467798</v>
      </c>
      <c r="V42">
        <v>245434.14</v>
      </c>
      <c r="W42">
        <v>346494.42815597495</v>
      </c>
      <c r="Y42" s="2">
        <v>362433.43176361802</v>
      </c>
      <c r="Z42" s="2">
        <v>349729.76512764598</v>
      </c>
      <c r="AA42">
        <v>359526.90901890502</v>
      </c>
      <c r="AC42" t="str">
        <f t="shared" si="35"/>
        <v>rat195_n1940_bounded-strongly-corr_07.ttp</v>
      </c>
      <c r="AD42" s="5">
        <f t="shared" si="24"/>
        <v>0.87983930043462477</v>
      </c>
      <c r="AE42" s="5">
        <f t="shared" si="25"/>
        <v>0.92078783466841607</v>
      </c>
      <c r="AF42" s="5">
        <f t="shared" si="26"/>
        <v>0.88615569270525862</v>
      </c>
      <c r="AG42" s="5">
        <f t="shared" si="27"/>
        <v>0.88554024523285901</v>
      </c>
      <c r="AH42" s="5">
        <f t="shared" si="28"/>
        <v>0.99222016903348464</v>
      </c>
      <c r="AI42" s="5">
        <f t="shared" si="29"/>
        <v>0.91338975805661027</v>
      </c>
      <c r="AJ42" s="5">
        <f t="shared" si="30"/>
        <v>0.90455052253137469</v>
      </c>
      <c r="AK42" s="5">
        <f t="shared" si="31"/>
        <v>0.99194433556857897</v>
      </c>
      <c r="AL42" s="5">
        <f t="shared" si="32"/>
        <v>0.99231010930038666</v>
      </c>
      <c r="AM42" s="5">
        <f t="shared" si="33"/>
        <v>0.99238290014829655</v>
      </c>
      <c r="AN42" s="5">
        <f t="shared" si="34"/>
        <v>0.99194916036923686</v>
      </c>
      <c r="AO42" s="5">
        <f t="shared" si="40"/>
        <v>0.9919805335546179</v>
      </c>
      <c r="AP42" s="5">
        <f t="shared" si="21"/>
        <v>0.81713034430631903</v>
      </c>
      <c r="AQ42" s="5">
        <f t="shared" si="22"/>
        <v>0.81712906064866708</v>
      </c>
      <c r="AR42" s="5">
        <f t="shared" si="23"/>
        <v>0.67718405227052603</v>
      </c>
      <c r="AS42" s="5">
        <f t="shared" si="39"/>
        <v>0.95602225895640169</v>
      </c>
      <c r="AV42" s="6">
        <f t="shared" si="36"/>
        <v>0.99238290014829655</v>
      </c>
      <c r="AW42" s="6" t="b">
        <f t="shared" si="37"/>
        <v>0</v>
      </c>
      <c r="AX42" s="6" t="b">
        <f t="shared" si="38"/>
        <v>0</v>
      </c>
    </row>
    <row r="43" spans="5:50">
      <c r="E43">
        <f t="shared" si="20"/>
        <v>1</v>
      </c>
      <c r="F43" t="s">
        <v>28</v>
      </c>
      <c r="G43" t="s">
        <v>28</v>
      </c>
      <c r="H43">
        <v>155652.124606706</v>
      </c>
      <c r="I43">
        <v>156087.83651656401</v>
      </c>
      <c r="J43">
        <v>156151.78208846599</v>
      </c>
      <c r="K43">
        <v>155854.35797482901</v>
      </c>
      <c r="L43">
        <v>157297.13817079799</v>
      </c>
      <c r="M43">
        <v>155911.05654035101</v>
      </c>
      <c r="N43">
        <v>156028.09418032199</v>
      </c>
      <c r="O43">
        <v>157460.63743776601</v>
      </c>
      <c r="P43">
        <v>157473.450325296</v>
      </c>
      <c r="Q43">
        <v>157509.148801095</v>
      </c>
      <c r="R43">
        <v>157487.14927860899</v>
      </c>
      <c r="S43">
        <v>157532.00824400599</v>
      </c>
      <c r="T43">
        <v>156335.53346491299</v>
      </c>
      <c r="U43">
        <v>156336.425212667</v>
      </c>
      <c r="V43">
        <v>-40051.550000000003</v>
      </c>
      <c r="W43">
        <v>157715.11170866591</v>
      </c>
      <c r="Y43" s="2">
        <v>158577.61728410301</v>
      </c>
      <c r="Z43" s="2">
        <v>157771.2534213</v>
      </c>
      <c r="AA43">
        <v>157882.3985678</v>
      </c>
      <c r="AC43" t="str">
        <f t="shared" si="35"/>
        <v>rat195_n1940_uncorr_03.ttp</v>
      </c>
      <c r="AD43" s="5">
        <f t="shared" si="24"/>
        <v>0.98155166707949848</v>
      </c>
      <c r="AE43" s="5">
        <f t="shared" si="25"/>
        <v>0.98429929261026561</v>
      </c>
      <c r="AF43" s="5">
        <f t="shared" si="26"/>
        <v>0.98470253723581325</v>
      </c>
      <c r="AG43" s="5">
        <f t="shared" si="27"/>
        <v>0.98282696287209881</v>
      </c>
      <c r="AH43" s="5">
        <f t="shared" si="28"/>
        <v>0.99192522163445707</v>
      </c>
      <c r="AI43" s="5">
        <f t="shared" si="29"/>
        <v>0.98318450743918884</v>
      </c>
      <c r="AJ43" s="5">
        <f t="shared" si="30"/>
        <v>0.98392255384179872</v>
      </c>
      <c r="AK43" s="5">
        <f t="shared" si="31"/>
        <v>0.99295625785361719</v>
      </c>
      <c r="AL43" s="5">
        <f t="shared" si="32"/>
        <v>0.99303705669363906</v>
      </c>
      <c r="AM43" s="5">
        <f t="shared" si="33"/>
        <v>0.99326217343085832</v>
      </c>
      <c r="AN43" s="5">
        <f t="shared" si="34"/>
        <v>0.99312344311782441</v>
      </c>
      <c r="AO43" s="5">
        <f t="shared" si="40"/>
        <v>0.99340632645385429</v>
      </c>
      <c r="AP43" s="5">
        <f t="shared" si="21"/>
        <v>0.98586128447640153</v>
      </c>
      <c r="AQ43" s="5">
        <f t="shared" si="22"/>
        <v>0.98586690789141607</v>
      </c>
      <c r="AR43" s="5">
        <f t="shared" si="23"/>
        <v>0</v>
      </c>
      <c r="AS43" s="5">
        <f t="shared" si="39"/>
        <v>0.99456098792371272</v>
      </c>
      <c r="AV43" s="6">
        <f t="shared" si="36"/>
        <v>0.99340632645385429</v>
      </c>
      <c r="AW43" s="6">
        <f t="shared" si="37"/>
        <v>1</v>
      </c>
      <c r="AX43" s="6" t="b">
        <f t="shared" si="38"/>
        <v>0</v>
      </c>
    </row>
    <row r="44" spans="5:50">
      <c r="E44">
        <f t="shared" si="20"/>
        <v>1</v>
      </c>
      <c r="F44" t="s">
        <v>29</v>
      </c>
      <c r="G44" t="s">
        <v>29</v>
      </c>
      <c r="H44">
        <v>225874.52758667801</v>
      </c>
      <c r="I44">
        <v>226226.76150278401</v>
      </c>
      <c r="J44">
        <v>225894.30399040601</v>
      </c>
      <c r="K44">
        <v>225974.56257018901</v>
      </c>
      <c r="L44">
        <v>227502.04414293601</v>
      </c>
      <c r="M44">
        <v>225684.13864062901</v>
      </c>
      <c r="N44">
        <v>226181.83197297499</v>
      </c>
      <c r="O44">
        <v>227626.23258168701</v>
      </c>
      <c r="P44">
        <v>227627.11336972201</v>
      </c>
      <c r="Q44">
        <v>227638.52058564901</v>
      </c>
      <c r="R44">
        <v>227637.41454909599</v>
      </c>
      <c r="S44">
        <v>227636.56235877497</v>
      </c>
      <c r="T44">
        <v>226800.10554377301</v>
      </c>
      <c r="U44">
        <v>226800.10554377301</v>
      </c>
      <c r="V44">
        <v>-16162.18</v>
      </c>
      <c r="W44">
        <v>227177.31723798267</v>
      </c>
      <c r="Y44" s="2">
        <v>227638.52058564901</v>
      </c>
      <c r="Z44" s="2">
        <v>227442.19865003001</v>
      </c>
      <c r="AA44">
        <v>227636.562358775</v>
      </c>
      <c r="AC44" t="str">
        <f t="shared" si="35"/>
        <v>rat195_n1940_uncorr_07.ttp</v>
      </c>
      <c r="AD44" s="5">
        <f t="shared" si="24"/>
        <v>0.99225090290328388</v>
      </c>
      <c r="AE44" s="5">
        <f t="shared" si="25"/>
        <v>0.99379824170692665</v>
      </c>
      <c r="AF44" s="5">
        <f t="shared" si="26"/>
        <v>0.99233777925302091</v>
      </c>
      <c r="AG44" s="5">
        <f t="shared" si="27"/>
        <v>0.99269034954550261</v>
      </c>
      <c r="AH44" s="5">
        <f t="shared" si="28"/>
        <v>0.99940046859221421</v>
      </c>
      <c r="AI44" s="5">
        <f t="shared" si="29"/>
        <v>0.99141453766264198</v>
      </c>
      <c r="AJ44" s="5">
        <f t="shared" si="30"/>
        <v>0.99360086944456338</v>
      </c>
      <c r="AK44" s="5">
        <f t="shared" si="31"/>
        <v>0.99994601966341035</v>
      </c>
      <c r="AL44" s="5">
        <f t="shared" si="32"/>
        <v>0.9999498889032592</v>
      </c>
      <c r="AM44" s="5">
        <f t="shared" si="33"/>
        <v>1</v>
      </c>
      <c r="AN44" s="5">
        <f t="shared" si="34"/>
        <v>0.99999514125926414</v>
      </c>
      <c r="AO44" s="5">
        <f t="shared" si="40"/>
        <v>0.99999139764716005</v>
      </c>
      <c r="AP44" s="5">
        <f t="shared" si="21"/>
        <v>0.99631690172770848</v>
      </c>
      <c r="AQ44" s="5">
        <f t="shared" si="22"/>
        <v>0.99631690172770848</v>
      </c>
      <c r="AR44" s="5">
        <f t="shared" si="23"/>
        <v>0</v>
      </c>
      <c r="AS44" s="5">
        <f t="shared" si="39"/>
        <v>0.99797396615265377</v>
      </c>
      <c r="AV44" s="6">
        <f t="shared" si="36"/>
        <v>1</v>
      </c>
      <c r="AW44" s="6" t="b">
        <f t="shared" si="37"/>
        <v>0</v>
      </c>
      <c r="AX44" s="6" t="b">
        <f t="shared" si="38"/>
        <v>0</v>
      </c>
    </row>
    <row r="45" spans="5:50">
      <c r="E45">
        <f t="shared" si="20"/>
        <v>1</v>
      </c>
      <c r="F45" t="s">
        <v>30</v>
      </c>
      <c r="G45" t="s">
        <v>30</v>
      </c>
      <c r="H45">
        <v>99873.088567706494</v>
      </c>
      <c r="I45">
        <v>100639.297774295</v>
      </c>
      <c r="J45">
        <v>100355.79360087099</v>
      </c>
      <c r="K45">
        <v>100108.793199815</v>
      </c>
      <c r="L45">
        <v>102568.087604587</v>
      </c>
      <c r="M45">
        <v>100663.31861893801</v>
      </c>
      <c r="N45">
        <v>100480.351526955</v>
      </c>
      <c r="O45">
        <v>102900.21822754601</v>
      </c>
      <c r="P45">
        <v>102847.025970412</v>
      </c>
      <c r="Q45">
        <v>103200.068574701</v>
      </c>
      <c r="R45">
        <v>102983.31491636801</v>
      </c>
      <c r="S45">
        <v>103416.5911404392</v>
      </c>
      <c r="T45">
        <v>99791.451433087394</v>
      </c>
      <c r="U45">
        <v>99795.769582090696</v>
      </c>
      <c r="V45">
        <v>2570.39</v>
      </c>
      <c r="W45">
        <v>102429.8403285369</v>
      </c>
      <c r="Y45" s="2">
        <v>103978.336295341</v>
      </c>
      <c r="Z45" s="2">
        <v>103381.057903016</v>
      </c>
      <c r="AA45">
        <v>103516.112167849</v>
      </c>
      <c r="AC45" t="str">
        <f t="shared" si="35"/>
        <v>rat195_n1940_uncorr-similar-weights_03.ttp</v>
      </c>
      <c r="AD45" s="5">
        <f t="shared" si="24"/>
        <v>0.96051823991515006</v>
      </c>
      <c r="AE45" s="5">
        <f t="shared" si="25"/>
        <v>0.96788717111647415</v>
      </c>
      <c r="AF45" s="5">
        <f t="shared" si="26"/>
        <v>0.96516060149125205</v>
      </c>
      <c r="AG45" s="5">
        <f t="shared" si="27"/>
        <v>0.96278510280704133</v>
      </c>
      <c r="AH45" s="5">
        <f t="shared" si="28"/>
        <v>0.98643709121534395</v>
      </c>
      <c r="AI45" s="5">
        <f t="shared" si="29"/>
        <v>0.968118188898628</v>
      </c>
      <c r="AJ45" s="5">
        <f t="shared" si="30"/>
        <v>0.96635852339038886</v>
      </c>
      <c r="AK45" s="5">
        <f t="shared" si="31"/>
        <v>0.98963132027105438</v>
      </c>
      <c r="AL45" s="5">
        <f t="shared" si="32"/>
        <v>0.98911974969751759</v>
      </c>
      <c r="AM45" s="5">
        <f t="shared" si="33"/>
        <v>0.99251509739077382</v>
      </c>
      <c r="AN45" s="5">
        <f t="shared" si="34"/>
        <v>0.99043049336597655</v>
      </c>
      <c r="AO45" s="5">
        <f t="shared" si="40"/>
        <v>0.99459747890843131</v>
      </c>
      <c r="AP45" s="5">
        <f t="shared" si="21"/>
        <v>0.9597331039192516</v>
      </c>
      <c r="AQ45" s="5">
        <f t="shared" si="22"/>
        <v>0.95977463323350265</v>
      </c>
      <c r="AR45" s="5">
        <f t="shared" si="23"/>
        <v>2.4720437848698033E-2</v>
      </c>
      <c r="AS45" s="5">
        <f t="shared" si="39"/>
        <v>0.98510751352660875</v>
      </c>
      <c r="AV45" s="6">
        <f t="shared" si="36"/>
        <v>0.99459747890843131</v>
      </c>
      <c r="AW45" s="6">
        <f t="shared" si="37"/>
        <v>1</v>
      </c>
      <c r="AX45" s="6" t="b">
        <f t="shared" si="38"/>
        <v>0</v>
      </c>
    </row>
    <row r="46" spans="5:50">
      <c r="E46">
        <f t="shared" si="20"/>
        <v>1</v>
      </c>
      <c r="F46" t="s">
        <v>31</v>
      </c>
      <c r="G46" t="s">
        <v>31</v>
      </c>
      <c r="H46">
        <v>167358.29445393599</v>
      </c>
      <c r="I46">
        <v>166341.24725693499</v>
      </c>
      <c r="J46">
        <v>166764.91432962799</v>
      </c>
      <c r="K46">
        <v>166033.44562508</v>
      </c>
      <c r="L46">
        <v>168930.66756685599</v>
      </c>
      <c r="M46">
        <v>166067.940155577</v>
      </c>
      <c r="N46">
        <v>166470.11037835199</v>
      </c>
      <c r="O46">
        <v>169040.316953851</v>
      </c>
      <c r="P46">
        <v>169065.37915854901</v>
      </c>
      <c r="Q46">
        <v>169160.73480456401</v>
      </c>
      <c r="R46">
        <v>169059.70943003701</v>
      </c>
      <c r="S46">
        <v>169167.64541893901</v>
      </c>
      <c r="T46">
        <v>169167.580929146</v>
      </c>
      <c r="U46">
        <v>169167.73020393899</v>
      </c>
      <c r="V46">
        <v>-23270.080000000002</v>
      </c>
      <c r="W46">
        <v>169090.29439932638</v>
      </c>
      <c r="Y46" s="2">
        <v>169167.73020393899</v>
      </c>
      <c r="Z46" s="2">
        <v>170425.75569014199</v>
      </c>
      <c r="AA46">
        <v>169167.64541893901</v>
      </c>
      <c r="AC46" t="str">
        <f t="shared" si="35"/>
        <v>rat195_n1940_uncorr-similar-weights_07.ttp</v>
      </c>
      <c r="AD46" s="5">
        <f t="shared" si="24"/>
        <v>0.98200118741569153</v>
      </c>
      <c r="AE46" s="5">
        <f t="shared" si="25"/>
        <v>0.97603350258494259</v>
      </c>
      <c r="AF46" s="5">
        <f t="shared" si="26"/>
        <v>0.97851943595209923</v>
      </c>
      <c r="AG46" s="5">
        <f t="shared" si="27"/>
        <v>0.97422742796547823</v>
      </c>
      <c r="AH46" s="5">
        <f t="shared" si="28"/>
        <v>0.99122733464063806</v>
      </c>
      <c r="AI46" s="5">
        <f t="shared" si="29"/>
        <v>0.97442983006343176</v>
      </c>
      <c r="AJ46" s="5">
        <f t="shared" si="30"/>
        <v>0.97678962727334528</v>
      </c>
      <c r="AK46" s="5">
        <f t="shared" si="31"/>
        <v>0.99187071971204921</v>
      </c>
      <c r="AL46" s="5">
        <f t="shared" si="32"/>
        <v>0.99201777615076947</v>
      </c>
      <c r="AM46" s="5">
        <f t="shared" si="33"/>
        <v>0.99257729044266074</v>
      </c>
      <c r="AN46" s="5">
        <f t="shared" si="34"/>
        <v>0.99198450812453109</v>
      </c>
      <c r="AO46" s="5">
        <f t="shared" si="40"/>
        <v>0.99261783956240512</v>
      </c>
      <c r="AP46" s="5">
        <f t="shared" si="21"/>
        <v>0.99261746115837368</v>
      </c>
      <c r="AQ46" s="5">
        <f t="shared" si="22"/>
        <v>0.99261833705176428</v>
      </c>
      <c r="AR46" s="5">
        <f t="shared" si="23"/>
        <v>0</v>
      </c>
      <c r="AS46" s="5">
        <f t="shared" si="39"/>
        <v>0.99216397025550718</v>
      </c>
      <c r="AV46" s="6">
        <f t="shared" si="36"/>
        <v>0.99261783956240512</v>
      </c>
      <c r="AW46" s="6">
        <f t="shared" si="37"/>
        <v>1</v>
      </c>
      <c r="AX46" s="6" t="b">
        <f t="shared" si="38"/>
        <v>0</v>
      </c>
    </row>
    <row r="47" spans="5:50">
      <c r="E47">
        <f t="shared" si="20"/>
        <v>1</v>
      </c>
      <c r="F47" t="s">
        <v>32</v>
      </c>
      <c r="G47" t="s">
        <v>32</v>
      </c>
      <c r="H47">
        <v>77610.037728219701</v>
      </c>
      <c r="I47">
        <v>78668.660967973294</v>
      </c>
      <c r="J47">
        <v>77711.769949623005</v>
      </c>
      <c r="K47">
        <v>78619.367250386596</v>
      </c>
      <c r="L47">
        <v>86516.927477537</v>
      </c>
      <c r="M47">
        <v>80770.163587528004</v>
      </c>
      <c r="N47">
        <v>80194.229409479201</v>
      </c>
      <c r="O47">
        <v>86467.441436072797</v>
      </c>
      <c r="P47">
        <v>86502.761578648599</v>
      </c>
      <c r="Q47">
        <v>86512.606119917196</v>
      </c>
      <c r="R47">
        <v>86513.558603673198</v>
      </c>
      <c r="S47">
        <v>86550.909193606203</v>
      </c>
      <c r="T47">
        <v>71230.950874123097</v>
      </c>
      <c r="U47">
        <v>71169.650065705398</v>
      </c>
      <c r="V47">
        <v>72972.84</v>
      </c>
      <c r="W47">
        <v>85127.240880936952</v>
      </c>
      <c r="Y47" s="2">
        <v>86536.265405827304</v>
      </c>
      <c r="Z47" s="2">
        <v>86013.500448703096</v>
      </c>
      <c r="AA47">
        <v>86573.041057749695</v>
      </c>
      <c r="AC47" t="str">
        <f t="shared" si="35"/>
        <v>rat195_n582_bounded-strongly-corr_03.ttp</v>
      </c>
      <c r="AD47" s="5">
        <f t="shared" si="24"/>
        <v>0.89646888661851321</v>
      </c>
      <c r="AE47" s="5">
        <f t="shared" si="25"/>
        <v>0.90869698010834943</v>
      </c>
      <c r="AF47" s="5">
        <f t="shared" si="26"/>
        <v>0.89764398940063039</v>
      </c>
      <c r="AG47" s="5">
        <f t="shared" si="27"/>
        <v>0.90812759133576593</v>
      </c>
      <c r="AH47" s="5">
        <f t="shared" si="28"/>
        <v>0.99935183540364181</v>
      </c>
      <c r="AI47" s="5">
        <f t="shared" si="29"/>
        <v>0.93297131070686534</v>
      </c>
      <c r="AJ47" s="5">
        <f t="shared" si="30"/>
        <v>0.92631872959140449</v>
      </c>
      <c r="AK47" s="5">
        <f t="shared" si="31"/>
        <v>0.99878022510949505</v>
      </c>
      <c r="AL47" s="5">
        <f t="shared" si="32"/>
        <v>0.99918820595600633</v>
      </c>
      <c r="AM47" s="5">
        <f t="shared" si="33"/>
        <v>0.99930191966120052</v>
      </c>
      <c r="AN47" s="5">
        <f t="shared" si="34"/>
        <v>0.99931292174388542</v>
      </c>
      <c r="AO47" s="5">
        <f t="shared" si="40"/>
        <v>0.9997443561659255</v>
      </c>
      <c r="AP47" s="5">
        <f t="shared" si="21"/>
        <v>0.8227844373239418</v>
      </c>
      <c r="AQ47" s="5">
        <f t="shared" si="22"/>
        <v>0.82207635536599366</v>
      </c>
      <c r="AR47" s="5">
        <f t="shared" si="23"/>
        <v>0.84290489404573987</v>
      </c>
      <c r="AS47" s="5">
        <f t="shared" si="39"/>
        <v>0.98329964895367017</v>
      </c>
      <c r="AV47" s="6">
        <f t="shared" si="36"/>
        <v>0.9997443561659255</v>
      </c>
      <c r="AW47" s="6">
        <f t="shared" si="37"/>
        <v>1</v>
      </c>
      <c r="AX47" s="6" t="b">
        <f t="shared" si="38"/>
        <v>0</v>
      </c>
    </row>
    <row r="48" spans="5:50">
      <c r="E48">
        <f t="shared" si="20"/>
        <v>1</v>
      </c>
      <c r="F48" t="s">
        <v>33</v>
      </c>
      <c r="G48" t="s">
        <v>33</v>
      </c>
      <c r="H48">
        <v>100507.909965817</v>
      </c>
      <c r="I48">
        <v>101567.774638599</v>
      </c>
      <c r="J48">
        <v>102014.015272996</v>
      </c>
      <c r="K48">
        <v>102466.503892487</v>
      </c>
      <c r="L48">
        <v>110107.467530817</v>
      </c>
      <c r="M48">
        <v>101965.41210986899</v>
      </c>
      <c r="N48">
        <v>102165.25478190499</v>
      </c>
      <c r="O48">
        <v>109442.45806575401</v>
      </c>
      <c r="P48">
        <v>109802.18520576</v>
      </c>
      <c r="Q48">
        <v>110108.298713232</v>
      </c>
      <c r="R48">
        <v>109970.81275943801</v>
      </c>
      <c r="S48">
        <v>110555.67259200967</v>
      </c>
      <c r="T48">
        <v>93856.893977523796</v>
      </c>
      <c r="U48">
        <v>93865.165390603303</v>
      </c>
      <c r="V48">
        <v>72745.97</v>
      </c>
      <c r="W48">
        <v>109328.96663467729</v>
      </c>
      <c r="Y48" s="2">
        <v>111426.291493533</v>
      </c>
      <c r="Z48" s="2">
        <v>112661.818183265</v>
      </c>
      <c r="AA48">
        <v>111428.821268887</v>
      </c>
      <c r="AC48" t="str">
        <f t="shared" si="35"/>
        <v>rat195_n582_bounded-strongly-corr_07.ttp</v>
      </c>
      <c r="AD48" s="5">
        <f t="shared" si="24"/>
        <v>0.89212043251709772</v>
      </c>
      <c r="AE48" s="5">
        <f t="shared" si="25"/>
        <v>0.90152792025227646</v>
      </c>
      <c r="AF48" s="5">
        <f t="shared" si="26"/>
        <v>0.90548880639447504</v>
      </c>
      <c r="AG48" s="5">
        <f t="shared" si="27"/>
        <v>0.90950515041224123</v>
      </c>
      <c r="AH48" s="5">
        <f t="shared" si="28"/>
        <v>0.97732727295157895</v>
      </c>
      <c r="AI48" s="5">
        <f t="shared" si="29"/>
        <v>0.90505739880749703</v>
      </c>
      <c r="AJ48" s="5">
        <f t="shared" si="30"/>
        <v>0.90683122666913263</v>
      </c>
      <c r="AK48" s="5">
        <f t="shared" si="31"/>
        <v>0.97142456806196653</v>
      </c>
      <c r="AL48" s="5">
        <f t="shared" si="32"/>
        <v>0.97461754990627547</v>
      </c>
      <c r="AM48" s="5">
        <f t="shared" si="33"/>
        <v>0.97733465062778202</v>
      </c>
      <c r="AN48" s="5">
        <f t="shared" si="34"/>
        <v>0.97611430858101733</v>
      </c>
      <c r="AO48" s="5">
        <f t="shared" si="40"/>
        <v>0.98130559558492736</v>
      </c>
      <c r="AP48" s="5">
        <f t="shared" si="21"/>
        <v>0.83308520571582145</v>
      </c>
      <c r="AQ48" s="5">
        <f t="shared" si="22"/>
        <v>0.83315862378427519</v>
      </c>
      <c r="AR48" s="5">
        <f t="shared" si="23"/>
        <v>0.64570207700416671</v>
      </c>
      <c r="AS48" s="5">
        <f t="shared" si="39"/>
        <v>0.9704172043170276</v>
      </c>
      <c r="AV48" s="6">
        <f t="shared" si="36"/>
        <v>0.98130559558492736</v>
      </c>
      <c r="AW48" s="6">
        <f t="shared" si="37"/>
        <v>1</v>
      </c>
      <c r="AX48" s="6" t="b">
        <f t="shared" si="38"/>
        <v>0</v>
      </c>
    </row>
    <row r="49" spans="5:50">
      <c r="E49">
        <f t="shared" si="20"/>
        <v>1</v>
      </c>
      <c r="F49" t="s">
        <v>34</v>
      </c>
      <c r="G49" t="s">
        <v>34</v>
      </c>
      <c r="H49">
        <v>54734.301318171601</v>
      </c>
      <c r="I49">
        <v>55173.585987863298</v>
      </c>
      <c r="J49">
        <v>55074.159939305202</v>
      </c>
      <c r="K49">
        <v>54989.928186358498</v>
      </c>
      <c r="L49">
        <v>56510.653097307899</v>
      </c>
      <c r="M49">
        <v>55088.1870424109</v>
      </c>
      <c r="N49">
        <v>55158.434273181199</v>
      </c>
      <c r="O49">
        <v>56257.321419139902</v>
      </c>
      <c r="P49">
        <v>56258.373430018801</v>
      </c>
      <c r="Q49">
        <v>56592.868116138197</v>
      </c>
      <c r="R49">
        <v>56507.071263470301</v>
      </c>
      <c r="S49">
        <v>56518.019423297526</v>
      </c>
      <c r="T49">
        <v>54816.8559354631</v>
      </c>
      <c r="U49">
        <v>54817.6183725917</v>
      </c>
      <c r="V49">
        <v>-2964.21</v>
      </c>
      <c r="W49">
        <v>56443.757401225041</v>
      </c>
      <c r="Y49" s="2">
        <v>57012.633593578998</v>
      </c>
      <c r="Z49" s="2">
        <v>56954.711870390704</v>
      </c>
      <c r="AA49">
        <v>56677.154129378898</v>
      </c>
      <c r="AC49" t="str">
        <f t="shared" si="35"/>
        <v>rat195_n582_uncorr_03.ttp</v>
      </c>
      <c r="AD49" s="5">
        <f t="shared" si="24"/>
        <v>0.96003811555788243</v>
      </c>
      <c r="AE49" s="5">
        <f t="shared" si="25"/>
        <v>0.96774315638836195</v>
      </c>
      <c r="AF49" s="5">
        <f t="shared" si="26"/>
        <v>0.96599922627513712</v>
      </c>
      <c r="AG49" s="5">
        <f t="shared" si="27"/>
        <v>0.96452180368232798</v>
      </c>
      <c r="AH49" s="5">
        <f t="shared" si="28"/>
        <v>0.99119527612336722</v>
      </c>
      <c r="AI49" s="5">
        <f t="shared" si="29"/>
        <v>0.96624526127162036</v>
      </c>
      <c r="AJ49" s="5">
        <f t="shared" si="30"/>
        <v>0.96747739573625613</v>
      </c>
      <c r="AK49" s="5">
        <f t="shared" si="31"/>
        <v>0.98675184556771356</v>
      </c>
      <c r="AL49" s="5">
        <f t="shared" si="32"/>
        <v>0.98677029780913073</v>
      </c>
      <c r="AM49" s="5">
        <f t="shared" si="33"/>
        <v>0.9926373252561328</v>
      </c>
      <c r="AN49" s="5">
        <f t="shared" si="34"/>
        <v>0.99113245085795099</v>
      </c>
      <c r="AO49" s="5">
        <f t="shared" si="40"/>
        <v>0.99132448127537165</v>
      </c>
      <c r="AP49" s="5">
        <f t="shared" si="21"/>
        <v>0.96148612123816724</v>
      </c>
      <c r="AQ49" s="5">
        <f t="shared" si="22"/>
        <v>0.96149949436409632</v>
      </c>
      <c r="AR49" s="5">
        <f t="shared" si="23"/>
        <v>0</v>
      </c>
      <c r="AS49" s="5">
        <f t="shared" si="39"/>
        <v>0.99002192748348983</v>
      </c>
      <c r="AV49" s="6">
        <f t="shared" si="36"/>
        <v>0.9926373252561328</v>
      </c>
      <c r="AW49" s="6" t="b">
        <f t="shared" si="37"/>
        <v>0</v>
      </c>
      <c r="AX49" s="6" t="b">
        <f t="shared" si="38"/>
        <v>0</v>
      </c>
    </row>
    <row r="50" spans="5:50">
      <c r="E50">
        <f t="shared" si="20"/>
        <v>1</v>
      </c>
      <c r="F50" t="s">
        <v>35</v>
      </c>
      <c r="G50" t="s">
        <v>35</v>
      </c>
      <c r="H50">
        <v>68961.7482818063</v>
      </c>
      <c r="I50">
        <v>68899.733131387504</v>
      </c>
      <c r="J50">
        <v>69174.753151594094</v>
      </c>
      <c r="K50">
        <v>69029.741582927803</v>
      </c>
      <c r="L50">
        <v>70583.788208684302</v>
      </c>
      <c r="M50">
        <v>69118.456538355895</v>
      </c>
      <c r="N50">
        <v>69148.205222625606</v>
      </c>
      <c r="O50">
        <v>69980.314461961199</v>
      </c>
      <c r="P50">
        <v>69939.326948165995</v>
      </c>
      <c r="Q50">
        <v>70684.963115222607</v>
      </c>
      <c r="R50">
        <v>70553.287385983407</v>
      </c>
      <c r="S50">
        <v>70727.974083640802</v>
      </c>
      <c r="T50">
        <v>69283.243367410003</v>
      </c>
      <c r="U50">
        <v>69283.243367410003</v>
      </c>
      <c r="V50">
        <v>6346.66</v>
      </c>
      <c r="W50">
        <v>71059.186845722565</v>
      </c>
      <c r="Y50" s="2">
        <v>71286.312377158596</v>
      </c>
      <c r="Z50" s="2">
        <v>71611.254253614301</v>
      </c>
      <c r="AA50">
        <v>71284.549183946001</v>
      </c>
      <c r="AC50" t="str">
        <f t="shared" si="35"/>
        <v>rat195_n582_uncorr_07.ttp</v>
      </c>
      <c r="AD50" s="5">
        <f t="shared" si="24"/>
        <v>0.96300154215390976</v>
      </c>
      <c r="AE50" s="5">
        <f t="shared" si="25"/>
        <v>0.96213554488762576</v>
      </c>
      <c r="AF50" s="5">
        <f t="shared" si="26"/>
        <v>0.96597600297027009</v>
      </c>
      <c r="AG50" s="5">
        <f t="shared" si="27"/>
        <v>0.96395102002341759</v>
      </c>
      <c r="AH50" s="5">
        <f t="shared" si="28"/>
        <v>0.98565217079858447</v>
      </c>
      <c r="AI50" s="5">
        <f t="shared" si="29"/>
        <v>0.96518986098986537</v>
      </c>
      <c r="AJ50" s="5">
        <f t="shared" si="30"/>
        <v>0.96560528011050184</v>
      </c>
      <c r="AK50" s="5">
        <f t="shared" si="31"/>
        <v>0.97722509110262112</v>
      </c>
      <c r="AL50" s="5">
        <f t="shared" si="32"/>
        <v>0.97665272975771233</v>
      </c>
      <c r="AM50" s="5">
        <f t="shared" si="33"/>
        <v>0.987065006079754</v>
      </c>
      <c r="AN50" s="5">
        <f t="shared" si="34"/>
        <v>0.98522624860215324</v>
      </c>
      <c r="AO50" s="5">
        <f t="shared" si="40"/>
        <v>0.98766562352273113</v>
      </c>
      <c r="AP50" s="5">
        <f t="shared" si="21"/>
        <v>0.96749099131877303</v>
      </c>
      <c r="AQ50" s="5">
        <f t="shared" si="22"/>
        <v>0.96749099131877303</v>
      </c>
      <c r="AR50" s="5">
        <f t="shared" si="23"/>
        <v>8.8626572263670086E-2</v>
      </c>
      <c r="AS50" s="5">
        <f t="shared" si="39"/>
        <v>0.99229077309641067</v>
      </c>
      <c r="AV50" s="6">
        <f t="shared" si="36"/>
        <v>0.98766562352273113</v>
      </c>
      <c r="AW50" s="6">
        <f t="shared" si="37"/>
        <v>1</v>
      </c>
      <c r="AX50" s="6" t="b">
        <f t="shared" si="38"/>
        <v>0</v>
      </c>
    </row>
    <row r="51" spans="5:50">
      <c r="E51">
        <f t="shared" si="20"/>
        <v>1</v>
      </c>
      <c r="F51" t="s">
        <v>36</v>
      </c>
      <c r="G51" t="s">
        <v>36</v>
      </c>
      <c r="H51">
        <v>27118.2905986734</v>
      </c>
      <c r="I51">
        <v>27296.9168533542</v>
      </c>
      <c r="J51">
        <v>27201.9959486074</v>
      </c>
      <c r="K51">
        <v>27033.783704132198</v>
      </c>
      <c r="L51">
        <v>28024.684155488401</v>
      </c>
      <c r="M51">
        <v>27329.495948969601</v>
      </c>
      <c r="N51">
        <v>27159.629798056001</v>
      </c>
      <c r="O51">
        <v>28025.818922618</v>
      </c>
      <c r="P51">
        <v>28130.326026500901</v>
      </c>
      <c r="Q51">
        <v>28099.3753417113</v>
      </c>
      <c r="R51">
        <v>28136.595967801099</v>
      </c>
      <c r="S51">
        <v>28061.545329533099</v>
      </c>
      <c r="T51">
        <v>26984.507438635701</v>
      </c>
      <c r="U51">
        <v>26976.109912821001</v>
      </c>
      <c r="V51">
        <v>-1129.58</v>
      </c>
      <c r="W51">
        <v>29781.711320833252</v>
      </c>
      <c r="Y51" s="2">
        <v>29138.178612911401</v>
      </c>
      <c r="Z51" s="2">
        <v>30693.669655618702</v>
      </c>
      <c r="AA51">
        <v>28061.545329533099</v>
      </c>
      <c r="AC51" t="str">
        <f t="shared" si="35"/>
        <v>rat195_n582_uncorr-similar-weights_03.ttp</v>
      </c>
      <c r="AD51" s="5">
        <f t="shared" si="24"/>
        <v>0.88351412206292501</v>
      </c>
      <c r="AE51" s="5">
        <f t="shared" si="25"/>
        <v>0.88933376685238741</v>
      </c>
      <c r="AF51" s="5">
        <f t="shared" si="26"/>
        <v>0.88624124302542873</v>
      </c>
      <c r="AG51" s="5">
        <f t="shared" si="27"/>
        <v>0.8807608867707829</v>
      </c>
      <c r="AH51" s="5">
        <f t="shared" si="28"/>
        <v>0.91304443130859969</v>
      </c>
      <c r="AI51" s="5">
        <f t="shared" si="29"/>
        <v>0.89039519404506051</v>
      </c>
      <c r="AJ51" s="5">
        <f t="shared" si="30"/>
        <v>0.88486095350557836</v>
      </c>
      <c r="AK51" s="5">
        <f t="shared" si="31"/>
        <v>0.91308140203065191</v>
      </c>
      <c r="AL51" s="5">
        <f t="shared" si="32"/>
        <v>0.91648624430123948</v>
      </c>
      <c r="AM51" s="5">
        <f t="shared" si="33"/>
        <v>0.91547787074614273</v>
      </c>
      <c r="AN51" s="5">
        <f t="shared" si="34"/>
        <v>0.91669051903836096</v>
      </c>
      <c r="AO51" s="5">
        <f t="shared" si="40"/>
        <v>0.91424536865034733</v>
      </c>
      <c r="AP51" s="5">
        <f t="shared" si="21"/>
        <v>0.87915546565139979</v>
      </c>
      <c r="AQ51" s="5">
        <f t="shared" si="22"/>
        <v>0.87888187419397812</v>
      </c>
      <c r="AR51" s="5">
        <f t="shared" si="23"/>
        <v>0</v>
      </c>
      <c r="AS51" s="5">
        <f t="shared" si="39"/>
        <v>0.97028839024406099</v>
      </c>
      <c r="AV51" s="6">
        <f t="shared" si="36"/>
        <v>0.91669051903836096</v>
      </c>
      <c r="AW51" s="6" t="b">
        <f t="shared" si="37"/>
        <v>0</v>
      </c>
      <c r="AX51" s="6" t="b">
        <f t="shared" si="38"/>
        <v>0</v>
      </c>
    </row>
    <row r="52" spans="5:50">
      <c r="E52">
        <f t="shared" si="20"/>
        <v>1</v>
      </c>
      <c r="F52" t="s">
        <v>37</v>
      </c>
      <c r="G52" t="s">
        <v>37</v>
      </c>
      <c r="H52">
        <v>46191.093458847703</v>
      </c>
      <c r="I52">
        <v>45542.0727980468</v>
      </c>
      <c r="J52">
        <v>45925.878203204302</v>
      </c>
      <c r="K52">
        <v>45902.376956415799</v>
      </c>
      <c r="L52">
        <v>48022.705301054099</v>
      </c>
      <c r="M52">
        <v>45947.652937991203</v>
      </c>
      <c r="N52">
        <v>45723.566523963702</v>
      </c>
      <c r="O52">
        <v>47694.496548842697</v>
      </c>
      <c r="P52">
        <v>47711.003106276701</v>
      </c>
      <c r="Q52">
        <v>48093.747795847499</v>
      </c>
      <c r="R52">
        <v>47891.306178845902</v>
      </c>
      <c r="S52">
        <v>48331.981308474999</v>
      </c>
      <c r="T52">
        <v>47541.220571334699</v>
      </c>
      <c r="U52">
        <v>47540.887047863303</v>
      </c>
      <c r="V52">
        <v>-14400.33</v>
      </c>
      <c r="W52">
        <v>49569.627044039204</v>
      </c>
      <c r="Y52" s="2">
        <v>48331.9813084751</v>
      </c>
      <c r="Z52" s="2">
        <v>49888.885636621802</v>
      </c>
      <c r="AA52">
        <v>48331.981308474999</v>
      </c>
      <c r="AC52" t="str">
        <f t="shared" si="35"/>
        <v>rat195_n582_uncorr-similar-weights_07.ttp</v>
      </c>
      <c r="AD52" s="5">
        <f t="shared" si="24"/>
        <v>0.92587943926613447</v>
      </c>
      <c r="AE52" s="5">
        <f t="shared" si="25"/>
        <v>0.91287011559576414</v>
      </c>
      <c r="AF52" s="5">
        <f t="shared" si="26"/>
        <v>0.92056332020957421</v>
      </c>
      <c r="AG52" s="5">
        <f t="shared" si="27"/>
        <v>0.92009224841695725</v>
      </c>
      <c r="AH52" s="5">
        <f t="shared" si="28"/>
        <v>0.96259326477723928</v>
      </c>
      <c r="AI52" s="5">
        <f t="shared" si="29"/>
        <v>0.92099978485513678</v>
      </c>
      <c r="AJ52" s="5">
        <f t="shared" si="30"/>
        <v>0.91650807470430895</v>
      </c>
      <c r="AK52" s="5">
        <f t="shared" si="31"/>
        <v>0.95601446976060989</v>
      </c>
      <c r="AL52" s="5">
        <f t="shared" si="32"/>
        <v>0.95634533618954221</v>
      </c>
      <c r="AM52" s="5">
        <f t="shared" si="33"/>
        <v>0.96401727924232183</v>
      </c>
      <c r="AN52" s="5">
        <f t="shared" si="34"/>
        <v>0.9599594291937934</v>
      </c>
      <c r="AO52" s="5">
        <f t="shared" si="40"/>
        <v>0.96879256154392968</v>
      </c>
      <c r="AP52" s="5">
        <f t="shared" si="21"/>
        <v>0.95294212257241206</v>
      </c>
      <c r="AQ52" s="5">
        <f t="shared" si="22"/>
        <v>0.95293543724626895</v>
      </c>
      <c r="AR52" s="5">
        <f t="shared" si="23"/>
        <v>0</v>
      </c>
      <c r="AS52" s="5">
        <f t="shared" si="39"/>
        <v>0.99360060685844942</v>
      </c>
      <c r="AV52" s="6">
        <f t="shared" si="36"/>
        <v>0.96879256154392968</v>
      </c>
      <c r="AW52" s="6">
        <f t="shared" si="37"/>
        <v>1</v>
      </c>
      <c r="AX52" s="6" t="b">
        <f t="shared" si="38"/>
        <v>0</v>
      </c>
    </row>
    <row r="53" spans="5:50">
      <c r="E53">
        <f t="shared" si="20"/>
        <v>1</v>
      </c>
      <c r="F53" t="s">
        <v>38</v>
      </c>
      <c r="G53" t="s">
        <v>38</v>
      </c>
      <c r="H53">
        <v>258751.381761275</v>
      </c>
      <c r="I53">
        <v>258745.012196861</v>
      </c>
      <c r="J53">
        <v>259169.73382236899</v>
      </c>
      <c r="K53">
        <v>258340.052153047</v>
      </c>
      <c r="L53">
        <v>263725.536259274</v>
      </c>
      <c r="M53">
        <v>259596.075359098</v>
      </c>
      <c r="N53">
        <v>258272.31530940699</v>
      </c>
      <c r="O53">
        <v>262918.21917560499</v>
      </c>
      <c r="P53">
        <v>262842.66262077598</v>
      </c>
      <c r="Q53">
        <v>263604.19123168598</v>
      </c>
      <c r="R53">
        <v>262961.73084480001</v>
      </c>
      <c r="S53">
        <v>263691.00270480581</v>
      </c>
      <c r="T53">
        <v>259730.837971431</v>
      </c>
      <c r="U53">
        <v>259731.226291253</v>
      </c>
      <c r="V53">
        <v>201548.51</v>
      </c>
      <c r="W53">
        <v>255491.09489452699</v>
      </c>
      <c r="Y53" s="2">
        <v>264355.29785999598</v>
      </c>
      <c r="Z53" s="2">
        <v>258187.28321944299</v>
      </c>
      <c r="AA53">
        <v>264556.53063149302</v>
      </c>
      <c r="AC53" t="str">
        <f t="shared" si="35"/>
        <v>rat783_n2346_bounded-strongly-corr_03.ttp</v>
      </c>
      <c r="AD53" s="5">
        <f t="shared" si="24"/>
        <v>0.97805705700645074</v>
      </c>
      <c r="AE53" s="5">
        <f t="shared" si="25"/>
        <v>0.97803298062323396</v>
      </c>
      <c r="AF53" s="5">
        <f t="shared" si="26"/>
        <v>0.97963839034226141</v>
      </c>
      <c r="AG53" s="5">
        <f t="shared" si="27"/>
        <v>0.97650226791375228</v>
      </c>
      <c r="AH53" s="5">
        <f t="shared" si="28"/>
        <v>0.99685891567206653</v>
      </c>
      <c r="AI53" s="5">
        <f t="shared" si="29"/>
        <v>0.98124992318067339</v>
      </c>
      <c r="AJ53" s="5">
        <f t="shared" si="30"/>
        <v>0.97624622870928301</v>
      </c>
      <c r="AK53" s="5">
        <f t="shared" si="31"/>
        <v>0.99380732937502092</v>
      </c>
      <c r="AL53" s="5">
        <f t="shared" si="32"/>
        <v>0.9935217323623573</v>
      </c>
      <c r="AM53" s="5">
        <f t="shared" si="33"/>
        <v>0.99640024233182289</v>
      </c>
      <c r="AN53" s="5">
        <f t="shared" si="34"/>
        <v>0.99397179958897164</v>
      </c>
      <c r="AO53" s="5">
        <f t="shared" si="40"/>
        <v>0.99672838192797131</v>
      </c>
      <c r="AP53" s="5">
        <f t="shared" si="21"/>
        <v>0.98175931378997461</v>
      </c>
      <c r="AQ53" s="5">
        <f t="shared" si="22"/>
        <v>0.98176078160413549</v>
      </c>
      <c r="AR53" s="5">
        <f t="shared" si="23"/>
        <v>0.76183532313077407</v>
      </c>
      <c r="AS53" s="5">
        <f t="shared" si="39"/>
        <v>0.96573346454412989</v>
      </c>
      <c r="AV53" s="6">
        <f t="shared" si="36"/>
        <v>0.99685891567206653</v>
      </c>
      <c r="AW53" s="6" t="b">
        <f t="shared" si="37"/>
        <v>0</v>
      </c>
      <c r="AX53" s="6">
        <f t="shared" si="38"/>
        <v>1</v>
      </c>
    </row>
    <row r="54" spans="5:50">
      <c r="E54">
        <f t="shared" si="20"/>
        <v>1</v>
      </c>
      <c r="F54" t="s">
        <v>39</v>
      </c>
      <c r="G54" t="s">
        <v>39</v>
      </c>
      <c r="H54">
        <v>418735.80332506902</v>
      </c>
      <c r="I54">
        <v>418271.70779695298</v>
      </c>
      <c r="J54">
        <v>418743.01346897602</v>
      </c>
      <c r="K54">
        <v>418924.73994358798</v>
      </c>
      <c r="L54">
        <v>435157.04230840201</v>
      </c>
      <c r="M54">
        <v>418280.13121032802</v>
      </c>
      <c r="N54">
        <v>420443.83612232102</v>
      </c>
      <c r="O54">
        <v>432533.16620483599</v>
      </c>
      <c r="P54">
        <v>432151.86496168998</v>
      </c>
      <c r="Q54">
        <v>434323.80441675201</v>
      </c>
      <c r="R54">
        <v>432918.33242614998</v>
      </c>
      <c r="S54">
        <v>433814.20288303809</v>
      </c>
      <c r="T54">
        <v>426315.70902807597</v>
      </c>
      <c r="U54">
        <v>426313.18383968098</v>
      </c>
      <c r="V54">
        <v>248639.88</v>
      </c>
      <c r="W54">
        <v>423297.77694408165</v>
      </c>
      <c r="Y54" s="2">
        <v>438261.40097286802</v>
      </c>
      <c r="Z54" s="2">
        <v>431053.07511583698</v>
      </c>
      <c r="AA54">
        <v>436099.36125228502</v>
      </c>
      <c r="AC54" t="str">
        <f t="shared" si="35"/>
        <v>rat783_n2346_bounded-strongly-corr_07.ttp</v>
      </c>
      <c r="AD54" s="5">
        <f t="shared" si="24"/>
        <v>0.95544759907111276</v>
      </c>
      <c r="AE54" s="5">
        <f t="shared" si="25"/>
        <v>0.95438865222549552</v>
      </c>
      <c r="AF54" s="5">
        <f t="shared" si="26"/>
        <v>0.95546405076841268</v>
      </c>
      <c r="AG54" s="5">
        <f t="shared" si="27"/>
        <v>0.95587870392793928</v>
      </c>
      <c r="AH54" s="5">
        <f t="shared" si="28"/>
        <v>0.99291665052506373</v>
      </c>
      <c r="AI54" s="5">
        <f t="shared" si="29"/>
        <v>0.95440787229223267</v>
      </c>
      <c r="AJ54" s="5">
        <f t="shared" si="30"/>
        <v>0.95934489140272239</v>
      </c>
      <c r="AK54" s="5">
        <f t="shared" si="31"/>
        <v>0.98692963889743357</v>
      </c>
      <c r="AL54" s="5">
        <f t="shared" si="32"/>
        <v>0.98605960735393106</v>
      </c>
      <c r="AM54" s="5">
        <f t="shared" si="33"/>
        <v>0.99101541557760919</v>
      </c>
      <c r="AN54" s="5">
        <f t="shared" si="34"/>
        <v>0.98780848932884047</v>
      </c>
      <c r="AO54" s="5">
        <f t="shared" si="40"/>
        <v>0.98985263571019966</v>
      </c>
      <c r="AP54" s="5">
        <f t="shared" si="21"/>
        <v>0.97274299785864193</v>
      </c>
      <c r="AQ54" s="5">
        <f t="shared" si="22"/>
        <v>0.97273723602702866</v>
      </c>
      <c r="AR54" s="5">
        <f t="shared" si="23"/>
        <v>0.56733237161214856</v>
      </c>
      <c r="AS54" s="5">
        <f t="shared" si="39"/>
        <v>0.96585685165161794</v>
      </c>
      <c r="AV54" s="6">
        <f t="shared" si="36"/>
        <v>0.99291665052506373</v>
      </c>
      <c r="AW54" s="6" t="b">
        <f t="shared" si="37"/>
        <v>0</v>
      </c>
      <c r="AX54" s="6">
        <f t="shared" si="38"/>
        <v>1</v>
      </c>
    </row>
    <row r="55" spans="5:50">
      <c r="E55">
        <f t="shared" si="20"/>
        <v>1</v>
      </c>
      <c r="F55" t="s">
        <v>40</v>
      </c>
      <c r="G55" t="s">
        <v>40</v>
      </c>
      <c r="H55">
        <v>184206.08784854901</v>
      </c>
      <c r="I55">
        <v>184691.946177979</v>
      </c>
      <c r="J55">
        <v>184257.56998725599</v>
      </c>
      <c r="K55">
        <v>184301.96569267401</v>
      </c>
      <c r="L55">
        <v>189948.90990240601</v>
      </c>
      <c r="M55">
        <v>184808.62910582201</v>
      </c>
      <c r="N55">
        <v>184524.687712696</v>
      </c>
      <c r="O55">
        <v>189202.97196373099</v>
      </c>
      <c r="P55">
        <v>189325.34846953201</v>
      </c>
      <c r="Q55">
        <v>189829.49554226</v>
      </c>
      <c r="R55">
        <v>189251.24864339101</v>
      </c>
      <c r="S55">
        <v>189670.67032451768</v>
      </c>
      <c r="T55">
        <v>184836.52789578799</v>
      </c>
      <c r="U55">
        <v>184841.20143176601</v>
      </c>
      <c r="V55">
        <v>-63717.75</v>
      </c>
      <c r="W55">
        <v>189920.39784758337</v>
      </c>
      <c r="Y55" s="2">
        <v>192146.98607524199</v>
      </c>
      <c r="Z55" s="2">
        <v>190948.744135738</v>
      </c>
      <c r="AA55">
        <v>190780.03415975501</v>
      </c>
      <c r="AC55" t="str">
        <f t="shared" si="35"/>
        <v>rat783_n2346_uncorr_03.ttp</v>
      </c>
      <c r="AD55" s="5">
        <f t="shared" si="24"/>
        <v>0.95867279321475574</v>
      </c>
      <c r="AE55" s="5">
        <f t="shared" si="25"/>
        <v>0.96120136958930125</v>
      </c>
      <c r="AF55" s="5">
        <f t="shared" si="26"/>
        <v>0.95894072423859611</v>
      </c>
      <c r="AG55" s="5">
        <f t="shared" si="27"/>
        <v>0.95917177498950734</v>
      </c>
      <c r="AH55" s="5">
        <f t="shared" si="28"/>
        <v>0.98856044418008593</v>
      </c>
      <c r="AI55" s="5">
        <f t="shared" si="29"/>
        <v>0.96180862828342051</v>
      </c>
      <c r="AJ55" s="5">
        <f t="shared" si="30"/>
        <v>0.96033089814085759</v>
      </c>
      <c r="AK55" s="5">
        <f t="shared" si="31"/>
        <v>0.98467832271718192</v>
      </c>
      <c r="AL55" s="5">
        <f t="shared" si="32"/>
        <v>0.98531521277879908</v>
      </c>
      <c r="AM55" s="5">
        <f t="shared" si="33"/>
        <v>0.98793897015863419</v>
      </c>
      <c r="AN55" s="5">
        <f t="shared" si="34"/>
        <v>0.98492957141301685</v>
      </c>
      <c r="AO55" s="5">
        <f t="shared" si="40"/>
        <v>0.98711238827470016</v>
      </c>
      <c r="AP55" s="5">
        <f t="shared" si="21"/>
        <v>0.96195382332673529</v>
      </c>
      <c r="AQ55" s="5">
        <f t="shared" si="22"/>
        <v>0.96197814603964105</v>
      </c>
      <c r="AR55" s="5">
        <f t="shared" si="23"/>
        <v>0</v>
      </c>
      <c r="AS55" s="5">
        <f t="shared" si="39"/>
        <v>0.9884120574923474</v>
      </c>
      <c r="AV55" s="6">
        <f t="shared" si="36"/>
        <v>0.98856044418008593</v>
      </c>
      <c r="AW55" s="6" t="b">
        <f t="shared" si="37"/>
        <v>0</v>
      </c>
      <c r="AX55" s="6">
        <f t="shared" si="38"/>
        <v>1</v>
      </c>
    </row>
    <row r="56" spans="5:50">
      <c r="E56">
        <f t="shared" si="20"/>
        <v>1</v>
      </c>
      <c r="F56" t="s">
        <v>41</v>
      </c>
      <c r="G56" t="s">
        <v>41</v>
      </c>
      <c r="H56">
        <v>259227.805525384</v>
      </c>
      <c r="I56">
        <v>259332.01965098301</v>
      </c>
      <c r="J56">
        <v>259077.97976016501</v>
      </c>
      <c r="K56">
        <v>258985.02205339901</v>
      </c>
      <c r="L56">
        <v>263366.58954439999</v>
      </c>
      <c r="M56">
        <v>259524.798836634</v>
      </c>
      <c r="N56">
        <v>259254.86328387499</v>
      </c>
      <c r="O56">
        <v>262712.79949020199</v>
      </c>
      <c r="P56">
        <v>262868.20653933898</v>
      </c>
      <c r="Q56">
        <v>263520.72696660197</v>
      </c>
      <c r="R56">
        <v>262902.996056795</v>
      </c>
      <c r="S56">
        <v>263257.56592417799</v>
      </c>
      <c r="T56">
        <v>258845.75802442501</v>
      </c>
      <c r="U56">
        <v>258845.82778416001</v>
      </c>
      <c r="V56">
        <v>-42069.52</v>
      </c>
      <c r="W56">
        <v>265291.24042908999</v>
      </c>
      <c r="Y56" s="2">
        <v>265509.19030624599</v>
      </c>
      <c r="Z56" s="2">
        <v>269086.293166216</v>
      </c>
      <c r="AA56">
        <v>264900.416018377</v>
      </c>
      <c r="AC56" t="str">
        <f t="shared" si="35"/>
        <v>rat783_n2346_uncorr_07.ttp</v>
      </c>
      <c r="AD56" s="5">
        <f t="shared" si="24"/>
        <v>0.96336309990066138</v>
      </c>
      <c r="AE56" s="5">
        <f t="shared" si="25"/>
        <v>0.96375038876763697</v>
      </c>
      <c r="AF56" s="5">
        <f t="shared" si="26"/>
        <v>0.96280630541122059</v>
      </c>
      <c r="AG56" s="5">
        <f t="shared" si="27"/>
        <v>0.96246084854802549</v>
      </c>
      <c r="AH56" s="5">
        <f t="shared" si="28"/>
        <v>0.97874398002768981</v>
      </c>
      <c r="AI56" s="5">
        <f t="shared" si="29"/>
        <v>0.96446681019283353</v>
      </c>
      <c r="AJ56" s="5">
        <f t="shared" si="30"/>
        <v>0.96346365410642421</v>
      </c>
      <c r="AK56" s="5">
        <f t="shared" si="31"/>
        <v>0.97631431314832129</v>
      </c>
      <c r="AL56" s="5">
        <f t="shared" si="32"/>
        <v>0.97689184925136241</v>
      </c>
      <c r="AM56" s="5">
        <f t="shared" si="33"/>
        <v>0.97931679784158998</v>
      </c>
      <c r="AN56" s="5">
        <f t="shared" si="34"/>
        <v>0.9770211368380568</v>
      </c>
      <c r="AO56" s="5">
        <f t="shared" si="40"/>
        <v>0.97833881773220766</v>
      </c>
      <c r="AP56" s="5">
        <f t="shared" si="21"/>
        <v>0.96194330442738174</v>
      </c>
      <c r="AQ56" s="5">
        <f t="shared" si="22"/>
        <v>0.96194356367408729</v>
      </c>
      <c r="AR56" s="5">
        <f t="shared" si="23"/>
        <v>0</v>
      </c>
      <c r="AS56" s="5">
        <f t="shared" si="39"/>
        <v>0.98589652154901186</v>
      </c>
      <c r="AV56" s="6">
        <f t="shared" si="36"/>
        <v>0.97931679784158998</v>
      </c>
      <c r="AW56" s="6" t="b">
        <f t="shared" si="37"/>
        <v>0</v>
      </c>
      <c r="AX56" s="6" t="b">
        <f t="shared" si="38"/>
        <v>0</v>
      </c>
    </row>
    <row r="57" spans="5:50">
      <c r="E57">
        <f t="shared" si="20"/>
        <v>1</v>
      </c>
      <c r="F57" t="s">
        <v>42</v>
      </c>
      <c r="G57" t="s">
        <v>42</v>
      </c>
      <c r="H57">
        <v>125406.80537771599</v>
      </c>
      <c r="I57">
        <v>125536.313370085</v>
      </c>
      <c r="J57">
        <v>125585.477860417</v>
      </c>
      <c r="K57">
        <v>124602.103320833</v>
      </c>
      <c r="L57">
        <v>130408.625736858</v>
      </c>
      <c r="M57">
        <v>124988.339561407</v>
      </c>
      <c r="N57">
        <v>126423.215225372</v>
      </c>
      <c r="O57">
        <v>130565.11901541799</v>
      </c>
      <c r="P57">
        <v>130486.146374538</v>
      </c>
      <c r="Q57">
        <v>130914.99346055101</v>
      </c>
      <c r="R57">
        <v>130641.692239893</v>
      </c>
      <c r="S57">
        <v>130900.67189724534</v>
      </c>
      <c r="T57">
        <v>124451.735145617</v>
      </c>
      <c r="U57">
        <v>124453.600509849</v>
      </c>
      <c r="V57">
        <v>17269.060000000001</v>
      </c>
      <c r="W57">
        <v>129896.11182750319</v>
      </c>
      <c r="Y57" s="2">
        <v>131597.62793535899</v>
      </c>
      <c r="Z57" s="2">
        <v>131486.27423387699</v>
      </c>
      <c r="AA57">
        <v>131147.29188609999</v>
      </c>
      <c r="AC57" t="str">
        <f t="shared" si="35"/>
        <v>rat783_n2346_uncorr-similar-weights_03.ttp</v>
      </c>
      <c r="AD57" s="5">
        <f t="shared" si="24"/>
        <v>0.95295642744651943</v>
      </c>
      <c r="AE57" s="5">
        <f t="shared" si="25"/>
        <v>0.95394054847059007</v>
      </c>
      <c r="AF57" s="5">
        <f t="shared" si="26"/>
        <v>0.95431414555667238</v>
      </c>
      <c r="AG57" s="5">
        <f t="shared" si="27"/>
        <v>0.94684155995606389</v>
      </c>
      <c r="AH57" s="5">
        <f t="shared" si="28"/>
        <v>0.99096486603022182</v>
      </c>
      <c r="AI57" s="5">
        <f t="shared" si="29"/>
        <v>0.94977653869871814</v>
      </c>
      <c r="AJ57" s="5">
        <f t="shared" si="30"/>
        <v>0.96068004574878296</v>
      </c>
      <c r="AK57" s="5">
        <f t="shared" si="31"/>
        <v>0.99215404611663538</v>
      </c>
      <c r="AL57" s="5">
        <f t="shared" si="32"/>
        <v>0.99155393924450563</v>
      </c>
      <c r="AM57" s="5">
        <f t="shared" si="33"/>
        <v>0.99481271444236596</v>
      </c>
      <c r="AN57" s="5">
        <f t="shared" si="34"/>
        <v>0.99273592001266509</v>
      </c>
      <c r="AO57" s="5">
        <f t="shared" si="40"/>
        <v>0.99470388601186643</v>
      </c>
      <c r="AP57" s="5">
        <f t="shared" si="21"/>
        <v>0.94569892404708034</v>
      </c>
      <c r="AQ57" s="5">
        <f t="shared" si="22"/>
        <v>0.94571309880282073</v>
      </c>
      <c r="AR57" s="5">
        <f t="shared" si="23"/>
        <v>0.13122622550979868</v>
      </c>
      <c r="AS57" s="5">
        <f t="shared" si="39"/>
        <v>0.98707031323777672</v>
      </c>
      <c r="AV57" s="6">
        <f t="shared" si="36"/>
        <v>0.99481271444236596</v>
      </c>
      <c r="AW57" s="6" t="b">
        <f t="shared" si="37"/>
        <v>0</v>
      </c>
      <c r="AX57" s="6" t="b">
        <f t="shared" si="38"/>
        <v>0</v>
      </c>
    </row>
    <row r="58" spans="5:50">
      <c r="E58">
        <f t="shared" si="20"/>
        <v>1</v>
      </c>
      <c r="F58" t="s">
        <v>43</v>
      </c>
      <c r="G58" t="s">
        <v>43</v>
      </c>
      <c r="H58">
        <v>205849.75646487501</v>
      </c>
      <c r="I58">
        <v>206693.86842926699</v>
      </c>
      <c r="J58">
        <v>206794.56107478699</v>
      </c>
      <c r="K58">
        <v>205181.34189084099</v>
      </c>
      <c r="L58">
        <v>213893.223005926</v>
      </c>
      <c r="M58">
        <v>206135.467656644</v>
      </c>
      <c r="N58">
        <v>207146.08561548701</v>
      </c>
      <c r="O58">
        <v>213629.48283103999</v>
      </c>
      <c r="P58">
        <v>213443.77990630499</v>
      </c>
      <c r="Q58">
        <v>214161.44270103599</v>
      </c>
      <c r="R58">
        <v>213461.028618599</v>
      </c>
      <c r="S58">
        <v>213942.83846758073</v>
      </c>
      <c r="T58">
        <v>207488.79846481999</v>
      </c>
      <c r="U58">
        <v>207488.80125860599</v>
      </c>
      <c r="V58">
        <v>-30185.360000000001</v>
      </c>
      <c r="W58">
        <v>211702.38919669489</v>
      </c>
      <c r="Y58" s="2">
        <v>214508.666781359</v>
      </c>
      <c r="Z58" s="2">
        <v>213757.97835614899</v>
      </c>
      <c r="AA58">
        <v>214356.30155397899</v>
      </c>
      <c r="AC58" t="str">
        <f t="shared" si="35"/>
        <v>rat783_n2346_uncorr-similar-weights_07.ttp</v>
      </c>
      <c r="AD58" s="5">
        <f t="shared" si="24"/>
        <v>0.95963375071782198</v>
      </c>
      <c r="AE58" s="5">
        <f t="shared" si="25"/>
        <v>0.96356884563523326</v>
      </c>
      <c r="AF58" s="5">
        <f t="shared" si="26"/>
        <v>0.96403825625174056</v>
      </c>
      <c r="AG58" s="5">
        <f t="shared" si="27"/>
        <v>0.95651772475922847</v>
      </c>
      <c r="AH58" s="5">
        <f t="shared" si="28"/>
        <v>0.9971309141739233</v>
      </c>
      <c r="AI58" s="5">
        <f t="shared" si="29"/>
        <v>0.96096568380964531</v>
      </c>
      <c r="AJ58" s="5">
        <f t="shared" si="30"/>
        <v>0.96567699908658511</v>
      </c>
      <c r="AK58" s="5">
        <f t="shared" si="31"/>
        <v>0.99590140592680509</v>
      </c>
      <c r="AL58" s="5">
        <f t="shared" si="32"/>
        <v>0.9950356930047054</v>
      </c>
      <c r="AM58" s="5">
        <f t="shared" si="33"/>
        <v>0.99838130512145262</v>
      </c>
      <c r="AN58" s="5">
        <f t="shared" si="34"/>
        <v>0.99511610333288847</v>
      </c>
      <c r="AO58" s="5">
        <f t="shared" si="40"/>
        <v>0.99736221234196099</v>
      </c>
      <c r="AP58" s="5">
        <f t="shared" si="21"/>
        <v>0.96727466343495527</v>
      </c>
      <c r="AQ58" s="5">
        <f t="shared" si="22"/>
        <v>0.96727467645907239</v>
      </c>
      <c r="AR58" s="5">
        <f t="shared" si="23"/>
        <v>0</v>
      </c>
      <c r="AS58" s="5">
        <f t="shared" si="39"/>
        <v>0.98691764940423388</v>
      </c>
      <c r="AV58" s="6">
        <f t="shared" si="36"/>
        <v>0.99838130512145262</v>
      </c>
      <c r="AW58" s="6" t="b">
        <f t="shared" si="37"/>
        <v>0</v>
      </c>
      <c r="AX58" s="6" t="b">
        <f t="shared" si="38"/>
        <v>0</v>
      </c>
    </row>
    <row r="59" spans="5:50">
      <c r="E59">
        <f t="shared" si="20"/>
        <v>1</v>
      </c>
      <c r="F59" t="s">
        <v>44</v>
      </c>
      <c r="G59" t="s">
        <v>44</v>
      </c>
      <c r="H59">
        <v>923144.23843309598</v>
      </c>
      <c r="I59">
        <v>923013.25327202899</v>
      </c>
      <c r="J59">
        <v>924847.261993316</v>
      </c>
      <c r="K59">
        <v>920901.23358802404</v>
      </c>
      <c r="L59">
        <v>940001.66008927405</v>
      </c>
      <c r="M59">
        <v>924661.00023453799</v>
      </c>
      <c r="N59">
        <v>921261.10600699403</v>
      </c>
      <c r="O59">
        <v>938969.24750994099</v>
      </c>
      <c r="P59">
        <v>939532.667579439</v>
      </c>
      <c r="Q59">
        <v>937205.88349849405</v>
      </c>
      <c r="R59">
        <v>937432.23439192097</v>
      </c>
      <c r="S59">
        <v>940141.32781446725</v>
      </c>
      <c r="T59">
        <v>921106.91945366899</v>
      </c>
      <c r="U59">
        <v>921104.96968937898</v>
      </c>
      <c r="V59">
        <v>747422.8</v>
      </c>
      <c r="W59">
        <v>893580.11171891144</v>
      </c>
      <c r="Y59" s="2">
        <v>942462.16534728301</v>
      </c>
      <c r="Z59" s="2">
        <v>904359.66848876397</v>
      </c>
      <c r="AA59">
        <v>942125.182388635</v>
      </c>
      <c r="AC59" t="str">
        <f t="shared" si="35"/>
        <v>rat783_n7820_bounded-strongly-corr_03.ttp</v>
      </c>
      <c r="AD59" s="5">
        <f t="shared" si="24"/>
        <v>0.97950270300021147</v>
      </c>
      <c r="AE59" s="5">
        <f t="shared" si="25"/>
        <v>0.97936372112286607</v>
      </c>
      <c r="AF59" s="5">
        <f t="shared" si="26"/>
        <v>0.98130969708744098</v>
      </c>
      <c r="AG59" s="5">
        <f t="shared" si="27"/>
        <v>0.97712276147306765</v>
      </c>
      <c r="AH59" s="5">
        <f t="shared" si="28"/>
        <v>0.99738927953982925</v>
      </c>
      <c r="AI59" s="5">
        <f t="shared" si="29"/>
        <v>0.98111206394562744</v>
      </c>
      <c r="AJ59" s="5">
        <f t="shared" si="30"/>
        <v>0.97750460430156716</v>
      </c>
      <c r="AK59" s="5">
        <f t="shared" si="31"/>
        <v>0.99629383760349155</v>
      </c>
      <c r="AL59" s="5">
        <f t="shared" si="32"/>
        <v>0.99689165477877351</v>
      </c>
      <c r="AM59" s="5">
        <f t="shared" si="33"/>
        <v>0.99442281924722986</v>
      </c>
      <c r="AN59" s="5">
        <f t="shared" si="34"/>
        <v>0.99466298898745864</v>
      </c>
      <c r="AO59" s="5">
        <f t="shared" si="40"/>
        <v>0.99753747405662641</v>
      </c>
      <c r="AP59" s="5">
        <f t="shared" si="21"/>
        <v>0.97734100457417838</v>
      </c>
      <c r="AQ59" s="5">
        <f t="shared" si="22"/>
        <v>0.97733893577570385</v>
      </c>
      <c r="AR59" s="5">
        <f t="shared" si="23"/>
        <v>0.79305337389813002</v>
      </c>
      <c r="AS59" s="5">
        <f t="shared" si="39"/>
        <v>0.94813367005522253</v>
      </c>
      <c r="AV59" s="6">
        <f t="shared" si="36"/>
        <v>0.99753747405662641</v>
      </c>
      <c r="AW59" s="6">
        <f t="shared" si="37"/>
        <v>1</v>
      </c>
      <c r="AX59" s="6" t="b">
        <f t="shared" si="38"/>
        <v>0</v>
      </c>
    </row>
    <row r="60" spans="5:50">
      <c r="E60">
        <f t="shared" si="20"/>
        <v>1</v>
      </c>
      <c r="F60" t="s">
        <v>45</v>
      </c>
      <c r="G60" t="s">
        <v>45</v>
      </c>
      <c r="H60">
        <v>1389576.8401377299</v>
      </c>
      <c r="I60">
        <v>1390760.2186137401</v>
      </c>
      <c r="J60">
        <v>1393612.33501676</v>
      </c>
      <c r="K60">
        <v>1387370.8777609901</v>
      </c>
      <c r="L60">
        <v>1425820.8058162499</v>
      </c>
      <c r="M60">
        <v>1389699.77320717</v>
      </c>
      <c r="N60">
        <v>1388720.8583480101</v>
      </c>
      <c r="O60">
        <v>1423476.8570530801</v>
      </c>
      <c r="P60">
        <v>1423358.71334158</v>
      </c>
      <c r="Q60">
        <v>1422750.4216475401</v>
      </c>
      <c r="R60">
        <v>1419777.6603554101</v>
      </c>
      <c r="S60">
        <v>1424649.9957041</v>
      </c>
      <c r="T60">
        <v>1407317.3214748299</v>
      </c>
      <c r="U60">
        <v>1407325.7630414499</v>
      </c>
      <c r="V60">
        <v>855595.18</v>
      </c>
      <c r="W60">
        <v>1353390.224660031</v>
      </c>
      <c r="Y60" s="2">
        <v>1432294.09340449</v>
      </c>
      <c r="Z60" s="2">
        <v>1363805.1604086901</v>
      </c>
      <c r="AA60">
        <v>1431876.0906523101</v>
      </c>
      <c r="AC60" t="str">
        <f t="shared" si="35"/>
        <v>rat783_n7820_bounded-strongly-corr_07.ttp</v>
      </c>
      <c r="AD60" s="5">
        <f t="shared" si="24"/>
        <v>0.97017564097801767</v>
      </c>
      <c r="AE60" s="5">
        <f t="shared" si="25"/>
        <v>0.97100185291414132</v>
      </c>
      <c r="AF60" s="5">
        <f t="shared" si="26"/>
        <v>0.97299314535621284</v>
      </c>
      <c r="AG60" s="5">
        <f t="shared" si="27"/>
        <v>0.9686354807644848</v>
      </c>
      <c r="AH60" s="5">
        <f t="shared" si="28"/>
        <v>0.99548047595947742</v>
      </c>
      <c r="AI60" s="5">
        <f t="shared" si="29"/>
        <v>0.97026147046653277</v>
      </c>
      <c r="AJ60" s="5">
        <f t="shared" si="30"/>
        <v>0.96957801106830754</v>
      </c>
      <c r="AK60" s="5">
        <f t="shared" si="31"/>
        <v>0.99384397632301069</v>
      </c>
      <c r="AL60" s="5">
        <f t="shared" si="32"/>
        <v>0.99376149067146458</v>
      </c>
      <c r="AM60" s="5">
        <f t="shared" si="33"/>
        <v>0.99333679319010171</v>
      </c>
      <c r="AN60" s="5">
        <f t="shared" si="34"/>
        <v>0.99126126882271148</v>
      </c>
      <c r="AO60" s="5">
        <f t="shared" si="40"/>
        <v>0.99466303901161779</v>
      </c>
      <c r="AP60" s="5">
        <f t="shared" si="21"/>
        <v>0.98256170150762012</v>
      </c>
      <c r="AQ60" s="5">
        <f t="shared" si="22"/>
        <v>0.98256759524596538</v>
      </c>
      <c r="AR60" s="5">
        <f t="shared" si="23"/>
        <v>0.59735998629045095</v>
      </c>
      <c r="AS60" s="5">
        <f t="shared" si="39"/>
        <v>0.94491084679619919</v>
      </c>
      <c r="AV60" s="6">
        <f t="shared" si="36"/>
        <v>0.99548047595947742</v>
      </c>
      <c r="AW60" s="6" t="b">
        <f t="shared" si="37"/>
        <v>0</v>
      </c>
      <c r="AX60" s="6">
        <f t="shared" si="38"/>
        <v>1</v>
      </c>
    </row>
    <row r="61" spans="5:50">
      <c r="E61">
        <f t="shared" si="20"/>
        <v>1</v>
      </c>
      <c r="F61" t="s">
        <v>46</v>
      </c>
      <c r="G61" t="s">
        <v>46</v>
      </c>
      <c r="H61">
        <v>622014.64653270098</v>
      </c>
      <c r="I61">
        <v>624961.11861112004</v>
      </c>
      <c r="J61">
        <v>626011.10079827195</v>
      </c>
      <c r="K61">
        <v>624111.49374167505</v>
      </c>
      <c r="L61">
        <v>637793.21053627098</v>
      </c>
      <c r="M61">
        <v>626711.56476471305</v>
      </c>
      <c r="N61">
        <v>625473.06065626896</v>
      </c>
      <c r="O61">
        <v>636828.44671919697</v>
      </c>
      <c r="P61">
        <v>636334.78822838503</v>
      </c>
      <c r="Q61">
        <v>636983.61685918295</v>
      </c>
      <c r="R61">
        <v>633793.90756916301</v>
      </c>
      <c r="S61">
        <v>637487.23375474033</v>
      </c>
      <c r="T61">
        <v>633516.50968120596</v>
      </c>
      <c r="U61">
        <v>633589.45800358104</v>
      </c>
      <c r="V61">
        <v>-245451.6</v>
      </c>
      <c r="W61">
        <v>632537.57628956507</v>
      </c>
      <c r="Y61" s="2">
        <v>642281.88882298698</v>
      </c>
      <c r="Z61" s="2">
        <v>636023.78334424295</v>
      </c>
      <c r="AA61">
        <v>639409.89622444997</v>
      </c>
      <c r="AC61" t="str">
        <f t="shared" si="35"/>
        <v>rat783_n7820_uncorr_03.ttp</v>
      </c>
      <c r="AD61" s="5">
        <f t="shared" si="24"/>
        <v>0.96844494194375197</v>
      </c>
      <c r="AE61" s="5">
        <f t="shared" si="25"/>
        <v>0.97303244803678324</v>
      </c>
      <c r="AF61" s="5">
        <f t="shared" si="26"/>
        <v>0.97466721651682875</v>
      </c>
      <c r="AG61" s="5">
        <f t="shared" si="27"/>
        <v>0.97170962563710139</v>
      </c>
      <c r="AH61" s="5">
        <f t="shared" si="28"/>
        <v>0.9930113578401818</v>
      </c>
      <c r="AI61" s="5">
        <f t="shared" si="29"/>
        <v>0.97575780303130244</v>
      </c>
      <c r="AJ61" s="5">
        <f t="shared" si="30"/>
        <v>0.97382951557684272</v>
      </c>
      <c r="AK61" s="5">
        <f t="shared" si="31"/>
        <v>0.99150926999703559</v>
      </c>
      <c r="AL61" s="5">
        <f t="shared" si="32"/>
        <v>0.99074066901450342</v>
      </c>
      <c r="AM61" s="5">
        <f t="shared" si="33"/>
        <v>0.9917508619564015</v>
      </c>
      <c r="AN61" s="5">
        <f t="shared" si="34"/>
        <v>0.98678464798473675</v>
      </c>
      <c r="AO61" s="5">
        <f t="shared" si="40"/>
        <v>0.99253496766500282</v>
      </c>
      <c r="AP61" s="5">
        <f t="shared" si="21"/>
        <v>0.98635275368289765</v>
      </c>
      <c r="AQ61" s="5">
        <f t="shared" si="22"/>
        <v>0.98646633048405696</v>
      </c>
      <c r="AR61" s="5">
        <f t="shared" si="23"/>
        <v>0</v>
      </c>
      <c r="AS61" s="5">
        <f t="shared" si="39"/>
        <v>0.98482860453798748</v>
      </c>
      <c r="AV61" s="6">
        <f t="shared" si="36"/>
        <v>0.9930113578401818</v>
      </c>
      <c r="AW61" s="6" t="b">
        <f t="shared" si="37"/>
        <v>0</v>
      </c>
      <c r="AX61" s="6">
        <f t="shared" si="38"/>
        <v>1</v>
      </c>
    </row>
    <row r="62" spans="5:50">
      <c r="E62">
        <f t="shared" si="20"/>
        <v>1</v>
      </c>
      <c r="F62" t="s">
        <v>47</v>
      </c>
      <c r="G62" t="s">
        <v>47</v>
      </c>
      <c r="H62">
        <v>894951.99418045895</v>
      </c>
      <c r="I62">
        <v>896600.57620959601</v>
      </c>
      <c r="J62">
        <v>897436.48088654899</v>
      </c>
      <c r="K62">
        <v>896643.74105409498</v>
      </c>
      <c r="L62">
        <v>910031.81967303494</v>
      </c>
      <c r="M62">
        <v>897031.671446639</v>
      </c>
      <c r="N62">
        <v>895639.91948184604</v>
      </c>
      <c r="O62">
        <v>908577.15096940601</v>
      </c>
      <c r="P62">
        <v>908103.87941414805</v>
      </c>
      <c r="Q62">
        <v>907940.80567600799</v>
      </c>
      <c r="R62">
        <v>906173.41129954602</v>
      </c>
      <c r="S62">
        <v>909343.39770354086</v>
      </c>
      <c r="T62">
        <v>902751.97304091195</v>
      </c>
      <c r="U62">
        <v>902780.60238630103</v>
      </c>
      <c r="V62">
        <v>-131695.88</v>
      </c>
      <c r="W62">
        <v>905726.13679159549</v>
      </c>
      <c r="Y62" s="2">
        <v>914448.45332989295</v>
      </c>
      <c r="Z62" s="2">
        <v>911144.58754859597</v>
      </c>
      <c r="AA62">
        <v>914454.74774457805</v>
      </c>
      <c r="AC62" t="str">
        <f t="shared" si="35"/>
        <v>rat783_n7820_uncorr_07.ttp</v>
      </c>
      <c r="AD62" s="5">
        <f t="shared" si="24"/>
        <v>0.9786728062681932</v>
      </c>
      <c r="AE62" s="5">
        <f t="shared" si="25"/>
        <v>0.98047560955966628</v>
      </c>
      <c r="AF62" s="5">
        <f t="shared" si="26"/>
        <v>0.98138971130063779</v>
      </c>
      <c r="AG62" s="5">
        <f t="shared" si="27"/>
        <v>0.98052281238146299</v>
      </c>
      <c r="AH62" s="5">
        <f t="shared" si="28"/>
        <v>0.99516331662944302</v>
      </c>
      <c r="AI62" s="5">
        <f t="shared" si="29"/>
        <v>0.98094703281828699</v>
      </c>
      <c r="AJ62" s="5">
        <f t="shared" si="30"/>
        <v>0.97942508548494378</v>
      </c>
      <c r="AK62" s="5">
        <f t="shared" si="31"/>
        <v>0.99357256683322093</v>
      </c>
      <c r="AL62" s="5">
        <f t="shared" si="32"/>
        <v>0.99305502175357074</v>
      </c>
      <c r="AM62" s="5">
        <f t="shared" si="33"/>
        <v>0.99287669282199464</v>
      </c>
      <c r="AN62" s="5">
        <f t="shared" si="34"/>
        <v>0.99094396254658068</v>
      </c>
      <c r="AO62" s="5">
        <f t="shared" si="40"/>
        <v>0.99441049428236461</v>
      </c>
      <c r="AP62" s="5">
        <f t="shared" si="21"/>
        <v>0.98720245618218949</v>
      </c>
      <c r="AQ62" s="5">
        <f t="shared" si="22"/>
        <v>0.9872337637405566</v>
      </c>
      <c r="AR62" s="5">
        <f t="shared" si="23"/>
        <v>0</v>
      </c>
      <c r="AS62" s="5">
        <f t="shared" si="39"/>
        <v>0.99045484648145699</v>
      </c>
      <c r="AV62" s="6">
        <f t="shared" si="36"/>
        <v>0.99516331662944302</v>
      </c>
      <c r="AW62" s="6" t="b">
        <f t="shared" si="37"/>
        <v>0</v>
      </c>
      <c r="AX62" s="6">
        <f t="shared" si="38"/>
        <v>1</v>
      </c>
    </row>
    <row r="63" spans="5:50">
      <c r="E63">
        <f t="shared" si="20"/>
        <v>1</v>
      </c>
      <c r="F63" t="s">
        <v>48</v>
      </c>
      <c r="G63" t="s">
        <v>48</v>
      </c>
      <c r="H63">
        <v>419569.30785430199</v>
      </c>
      <c r="I63">
        <v>423130.35859870299</v>
      </c>
      <c r="J63">
        <v>424072.73639997101</v>
      </c>
      <c r="K63">
        <v>419873.991492784</v>
      </c>
      <c r="L63">
        <v>434179.77251127298</v>
      </c>
      <c r="M63">
        <v>421209.58081882203</v>
      </c>
      <c r="N63">
        <v>421325.47363217198</v>
      </c>
      <c r="O63">
        <v>435314.63024533202</v>
      </c>
      <c r="P63">
        <v>435306.22923980001</v>
      </c>
      <c r="Q63">
        <v>434227.74968897097</v>
      </c>
      <c r="R63">
        <v>432809.88477229798</v>
      </c>
      <c r="S63">
        <v>435367.72679631243</v>
      </c>
      <c r="T63">
        <v>427019.04182527098</v>
      </c>
      <c r="U63">
        <v>427073.47901182802</v>
      </c>
      <c r="V63">
        <v>43592.84</v>
      </c>
      <c r="W63">
        <v>427183.41678477998</v>
      </c>
      <c r="Y63" s="2">
        <v>437048.66524122102</v>
      </c>
      <c r="Z63" s="2">
        <v>432256.56292278401</v>
      </c>
      <c r="AA63">
        <v>436919.96637033601</v>
      </c>
      <c r="AC63" t="str">
        <f t="shared" si="35"/>
        <v>rat783_n7820_uncorr-similar-weights_03.ttp</v>
      </c>
      <c r="AD63" s="5">
        <f t="shared" si="24"/>
        <v>0.9600059243350586</v>
      </c>
      <c r="AE63" s="5">
        <f t="shared" si="25"/>
        <v>0.96815387450082691</v>
      </c>
      <c r="AF63" s="5">
        <f t="shared" si="26"/>
        <v>0.97031010531953421</v>
      </c>
      <c r="AG63" s="5">
        <f t="shared" si="27"/>
        <v>0.96070306326422994</v>
      </c>
      <c r="AH63" s="5">
        <f t="shared" si="28"/>
        <v>0.99343575908562809</v>
      </c>
      <c r="AI63" s="5">
        <f t="shared" si="29"/>
        <v>0.96375899143026345</v>
      </c>
      <c r="AJ63" s="5">
        <f t="shared" si="30"/>
        <v>0.96402416284609649</v>
      </c>
      <c r="AK63" s="5">
        <f t="shared" si="31"/>
        <v>0.99603239837162771</v>
      </c>
      <c r="AL63" s="5">
        <f t="shared" si="32"/>
        <v>0.99601317624329244</v>
      </c>
      <c r="AM63" s="5">
        <f t="shared" si="33"/>
        <v>0.99354553445279803</v>
      </c>
      <c r="AN63" s="5">
        <f t="shared" si="34"/>
        <v>0.99030135358820159</v>
      </c>
      <c r="AO63" s="5">
        <f t="shared" si="40"/>
        <v>0.99615388724735987</v>
      </c>
      <c r="AP63" s="5">
        <f t="shared" si="21"/>
        <v>0.97705147226473199</v>
      </c>
      <c r="AQ63" s="5">
        <f t="shared" si="22"/>
        <v>0.97717602861482855</v>
      </c>
      <c r="AR63" s="5">
        <f t="shared" si="23"/>
        <v>9.9743674942788643E-2</v>
      </c>
      <c r="AS63" s="5">
        <f t="shared" si="39"/>
        <v>0.97742757445330242</v>
      </c>
      <c r="AV63" s="6">
        <f t="shared" si="36"/>
        <v>0.99615388724735987</v>
      </c>
      <c r="AW63" s="6">
        <f t="shared" si="37"/>
        <v>1</v>
      </c>
      <c r="AX63" s="6" t="b">
        <f t="shared" si="38"/>
        <v>0</v>
      </c>
    </row>
    <row r="64" spans="5:50">
      <c r="E64">
        <f t="shared" si="20"/>
        <v>1</v>
      </c>
      <c r="F64" t="s">
        <v>49</v>
      </c>
      <c r="G64" t="s">
        <v>49</v>
      </c>
      <c r="H64">
        <v>674569.45025647699</v>
      </c>
      <c r="I64">
        <v>678596.58893701003</v>
      </c>
      <c r="J64">
        <v>680271.72310649697</v>
      </c>
      <c r="K64">
        <v>676776.43262169696</v>
      </c>
      <c r="L64">
        <v>698729.65287327801</v>
      </c>
      <c r="M64">
        <v>678165.49713990302</v>
      </c>
      <c r="N64">
        <v>676894.27857664402</v>
      </c>
      <c r="O64">
        <v>698281.17461761099</v>
      </c>
      <c r="P64">
        <v>698172.54397338198</v>
      </c>
      <c r="Q64">
        <v>697757.18970333296</v>
      </c>
      <c r="R64">
        <v>692169.98220850003</v>
      </c>
      <c r="S64">
        <v>699101.05043858371</v>
      </c>
      <c r="T64">
        <v>685689.53483667504</v>
      </c>
      <c r="U64">
        <v>685766.97433316195</v>
      </c>
      <c r="V64">
        <v>-113106.11</v>
      </c>
      <c r="W64">
        <v>690449.18112872704</v>
      </c>
      <c r="Y64" s="2">
        <v>703588.40231147502</v>
      </c>
      <c r="Z64" s="2">
        <v>698595.878332917</v>
      </c>
      <c r="AA64">
        <v>703186.92894066905</v>
      </c>
      <c r="AC64" t="str">
        <f t="shared" si="35"/>
        <v>rat783_n7820_uncorr-similar-weights_07.ttp</v>
      </c>
      <c r="AD64" s="5">
        <f t="shared" si="24"/>
        <v>0.9587557839787253</v>
      </c>
      <c r="AE64" s="5">
        <f t="shared" si="25"/>
        <v>0.96447949782520548</v>
      </c>
      <c r="AF64" s="5">
        <f t="shared" si="26"/>
        <v>0.96686034174472379</v>
      </c>
      <c r="AG64" s="5">
        <f t="shared" si="27"/>
        <v>0.96189253603144453</v>
      </c>
      <c r="AH64" s="5">
        <f t="shared" si="28"/>
        <v>0.99309432983512136</v>
      </c>
      <c r="AI64" s="5">
        <f t="shared" si="29"/>
        <v>0.96386679330123837</v>
      </c>
      <c r="AJ64" s="5">
        <f t="shared" si="30"/>
        <v>0.96206002877942032</v>
      </c>
      <c r="AK64" s="5">
        <f t="shared" si="31"/>
        <v>0.99245691418956261</v>
      </c>
      <c r="AL64" s="5">
        <f t="shared" si="32"/>
        <v>0.99230251902916466</v>
      </c>
      <c r="AM64" s="5">
        <f t="shared" si="33"/>
        <v>0.9917121820243413</v>
      </c>
      <c r="AN64" s="5">
        <f t="shared" si="34"/>
        <v>0.98377116498017525</v>
      </c>
      <c r="AO64" s="5">
        <f t="shared" si="40"/>
        <v>0.99362219181250122</v>
      </c>
      <c r="AP64" s="5">
        <f t="shared" si="21"/>
        <v>0.97456059904342163</v>
      </c>
      <c r="AQ64" s="5">
        <f t="shared" si="22"/>
        <v>0.97467066267754709</v>
      </c>
      <c r="AR64" s="5">
        <f t="shared" si="23"/>
        <v>0</v>
      </c>
      <c r="AS64" s="5">
        <f t="shared" si="39"/>
        <v>0.98132541534285933</v>
      </c>
      <c r="AV64" s="6">
        <f t="shared" si="36"/>
        <v>0.99362219181250122</v>
      </c>
      <c r="AW64" s="6">
        <f t="shared" si="37"/>
        <v>1</v>
      </c>
      <c r="AX64" s="6" t="b">
        <f t="shared" si="38"/>
        <v>0</v>
      </c>
    </row>
    <row r="65" spans="5:50">
      <c r="E65">
        <f t="shared" si="20"/>
        <v>1</v>
      </c>
      <c r="F65" t="s">
        <v>50</v>
      </c>
      <c r="G65" t="s">
        <v>50</v>
      </c>
      <c r="H65">
        <v>15654857.623027399</v>
      </c>
      <c r="I65">
        <v>15699803.408047199</v>
      </c>
      <c r="J65">
        <v>15691092.6734626</v>
      </c>
      <c r="K65">
        <v>15689820.635090001</v>
      </c>
      <c r="L65">
        <v>15987626.4870864</v>
      </c>
      <c r="M65">
        <v>15665702.536943199</v>
      </c>
      <c r="N65">
        <v>15657898.932091899</v>
      </c>
      <c r="O65">
        <v>15849524.410753001</v>
      </c>
      <c r="P65">
        <v>15883562.0808623</v>
      </c>
      <c r="Q65">
        <v>15681483.143704601</v>
      </c>
      <c r="R65">
        <v>15690010.032005001</v>
      </c>
      <c r="S65">
        <v>15715921.571813717</v>
      </c>
      <c r="T65">
        <v>3793912.8926858301</v>
      </c>
      <c r="U65">
        <v>7898534.3560242997</v>
      </c>
      <c r="V65">
        <v>12990896.73</v>
      </c>
      <c r="W65">
        <v>15065100.912713528</v>
      </c>
      <c r="Y65" s="3">
        <v>16114284.139064999</v>
      </c>
      <c r="Z65" s="3">
        <v>15211588.6274362</v>
      </c>
      <c r="AA65">
        <v>16026860.118690901</v>
      </c>
      <c r="AC65" t="str">
        <f t="shared" si="35"/>
        <v>rl11849_n118480_bounded-strongly-corr_03.ttp</v>
      </c>
      <c r="AD65" s="5">
        <f t="shared" si="24"/>
        <v>0.97148948646599587</v>
      </c>
      <c r="AE65" s="5">
        <f t="shared" si="25"/>
        <v>0.97427867552533742</v>
      </c>
      <c r="AF65" s="5">
        <f t="shared" si="26"/>
        <v>0.97373811570217506</v>
      </c>
      <c r="AG65" s="5">
        <f t="shared" si="27"/>
        <v>0.97365917714296757</v>
      </c>
      <c r="AH65" s="5">
        <f t="shared" si="28"/>
        <v>0.99214003855923394</v>
      </c>
      <c r="AI65" s="5">
        <f t="shared" si="29"/>
        <v>0.97216248650882808</v>
      </c>
      <c r="AJ65" s="5">
        <f t="shared" si="30"/>
        <v>0.97167822020298689</v>
      </c>
      <c r="AK65" s="5">
        <f t="shared" si="31"/>
        <v>0.98356987341000424</v>
      </c>
      <c r="AL65" s="5">
        <f t="shared" si="32"/>
        <v>0.9856821403785867</v>
      </c>
      <c r="AM65" s="5">
        <f t="shared" si="33"/>
        <v>0.97314177957733894</v>
      </c>
      <c r="AN65" s="5">
        <f t="shared" si="34"/>
        <v>0.97367093049877074</v>
      </c>
      <c r="AO65" s="5">
        <f t="shared" si="40"/>
        <v>0.97527891628238372</v>
      </c>
      <c r="AP65" s="5">
        <f t="shared" si="21"/>
        <v>0.23543787983038289</v>
      </c>
      <c r="AQ65" s="5">
        <f t="shared" si="22"/>
        <v>0.49015732178113358</v>
      </c>
      <c r="AR65" s="5">
        <f t="shared" si="23"/>
        <v>0.80617274822074547</v>
      </c>
      <c r="AS65" s="5">
        <f t="shared" si="39"/>
        <v>0.93489110547529741</v>
      </c>
      <c r="AV65" s="6">
        <f t="shared" si="36"/>
        <v>0.99214003855923394</v>
      </c>
      <c r="AW65" s="6" t="b">
        <f t="shared" si="37"/>
        <v>0</v>
      </c>
      <c r="AX65" s="6">
        <f t="shared" si="38"/>
        <v>1</v>
      </c>
    </row>
    <row r="66" spans="5:50">
      <c r="E66">
        <f t="shared" si="20"/>
        <v>1</v>
      </c>
      <c r="F66" t="s">
        <v>51</v>
      </c>
      <c r="G66" t="s">
        <v>51</v>
      </c>
      <c r="H66">
        <v>23264866.513068698</v>
      </c>
      <c r="I66">
        <v>23291149.042851299</v>
      </c>
      <c r="J66">
        <v>23300422.9676372</v>
      </c>
      <c r="K66">
        <v>23313535.310021002</v>
      </c>
      <c r="L66">
        <v>23775672.757112999</v>
      </c>
      <c r="M66">
        <v>23291257.023682199</v>
      </c>
      <c r="N66">
        <v>23255030.263529502</v>
      </c>
      <c r="O66">
        <v>23551151.6422888</v>
      </c>
      <c r="P66">
        <v>23592467.699194599</v>
      </c>
      <c r="Q66">
        <v>23228228.215684101</v>
      </c>
      <c r="R66">
        <v>23244175.1229726</v>
      </c>
      <c r="S66">
        <v>23253750.123001903</v>
      </c>
      <c r="T66">
        <v>-1393120.3508307401</v>
      </c>
      <c r="U66">
        <v>7114402.2742311098</v>
      </c>
      <c r="V66">
        <v>15948434.310000001</v>
      </c>
      <c r="W66">
        <v>22586521.153320748</v>
      </c>
      <c r="Y66" s="3">
        <v>24047241.965749599</v>
      </c>
      <c r="Z66" s="3">
        <v>22723280.9516127</v>
      </c>
      <c r="AA66">
        <v>23699946.573126201</v>
      </c>
      <c r="AC66" t="str">
        <f t="shared" si="35"/>
        <v>rl11849_n118480_bounded-strongly-corr_07.ttp</v>
      </c>
      <c r="AD66" s="5">
        <f t="shared" si="24"/>
        <v>0.96746506506670349</v>
      </c>
      <c r="AE66" s="5">
        <f t="shared" si="25"/>
        <v>0.96855801908696226</v>
      </c>
      <c r="AF66" s="5">
        <f t="shared" si="26"/>
        <v>0.96894367349170063</v>
      </c>
      <c r="AG66" s="5">
        <f t="shared" si="27"/>
        <v>0.96948894776483674</v>
      </c>
      <c r="AH66" s="5">
        <f t="shared" si="28"/>
        <v>0.98870684592339553</v>
      </c>
      <c r="AI66" s="5">
        <f t="shared" si="29"/>
        <v>0.96856250944935196</v>
      </c>
      <c r="AJ66" s="5">
        <f t="shared" si="30"/>
        <v>0.9670560264936644</v>
      </c>
      <c r="AK66" s="5">
        <f t="shared" si="31"/>
        <v>0.97937017791198766</v>
      </c>
      <c r="AL66" s="5">
        <f t="shared" si="32"/>
        <v>0.98108829830869027</v>
      </c>
      <c r="AM66" s="5">
        <f t="shared" si="33"/>
        <v>0.96594146841321693</v>
      </c>
      <c r="AN66" s="5">
        <f t="shared" si="34"/>
        <v>0.96660461753074201</v>
      </c>
      <c r="AO66" s="5">
        <f t="shared" si="40"/>
        <v>0.96700279209242113</v>
      </c>
      <c r="AP66" s="5">
        <f t="shared" si="21"/>
        <v>0</v>
      </c>
      <c r="AQ66" s="5">
        <f t="shared" si="22"/>
        <v>0.29585107033746855</v>
      </c>
      <c r="AR66" s="5">
        <f t="shared" si="23"/>
        <v>0.66321261842481971</v>
      </c>
      <c r="AS66" s="5">
        <f t="shared" si="39"/>
        <v>0.93925620183348468</v>
      </c>
      <c r="AV66" s="6">
        <f t="shared" si="36"/>
        <v>0.98870684592339553</v>
      </c>
      <c r="AW66" s="6" t="b">
        <f t="shared" si="37"/>
        <v>0</v>
      </c>
      <c r="AX66" s="6">
        <f t="shared" si="38"/>
        <v>1</v>
      </c>
    </row>
    <row r="67" spans="5:50">
      <c r="E67">
        <f t="shared" si="20"/>
        <v>1</v>
      </c>
      <c r="F67" t="s">
        <v>52</v>
      </c>
      <c r="G67" t="s">
        <v>52</v>
      </c>
      <c r="H67">
        <v>10503356.057618899</v>
      </c>
      <c r="I67">
        <v>10539046.4698068</v>
      </c>
      <c r="J67">
        <v>10510653.9908974</v>
      </c>
      <c r="K67">
        <v>10530039.985924</v>
      </c>
      <c r="L67">
        <v>10670847.787302401</v>
      </c>
      <c r="M67">
        <v>10509731.285664899</v>
      </c>
      <c r="N67">
        <v>10514032.7284874</v>
      </c>
      <c r="O67">
        <v>10604540.7376942</v>
      </c>
      <c r="P67">
        <v>10623899.442400999</v>
      </c>
      <c r="Q67">
        <v>10521042.232191499</v>
      </c>
      <c r="R67">
        <v>10547028.1610079</v>
      </c>
      <c r="S67">
        <v>10564596.547599632</v>
      </c>
      <c r="T67">
        <v>-4272899.3009615103</v>
      </c>
      <c r="U67">
        <v>1059888.39253276</v>
      </c>
      <c r="V67">
        <v>-2866496.69</v>
      </c>
      <c r="W67">
        <v>10605701.48835478</v>
      </c>
      <c r="Y67" s="3">
        <v>10782142.222397801</v>
      </c>
      <c r="Z67" s="3">
        <v>10683929.0296071</v>
      </c>
      <c r="AA67">
        <v>10656187.4907069</v>
      </c>
      <c r="AC67" t="str">
        <f t="shared" si="35"/>
        <v>rl11849_n118480_uncorr_03.ttp</v>
      </c>
      <c r="AD67" s="5">
        <f t="shared" si="24"/>
        <v>0.97414371290709023</v>
      </c>
      <c r="AE67" s="5">
        <f t="shared" si="25"/>
        <v>0.9774538540137212</v>
      </c>
      <c r="AF67" s="5">
        <f t="shared" si="26"/>
        <v>0.97482056664616834</v>
      </c>
      <c r="AG67" s="5">
        <f t="shared" si="27"/>
        <v>0.97661853912944063</v>
      </c>
      <c r="AH67" s="5">
        <f t="shared" si="28"/>
        <v>0.98967789212943169</v>
      </c>
      <c r="AI67" s="5">
        <f t="shared" si="29"/>
        <v>0.97473498947481696</v>
      </c>
      <c r="AJ67" s="5">
        <f t="shared" si="30"/>
        <v>0.97513393086640476</v>
      </c>
      <c r="AK67" s="5">
        <f t="shared" si="31"/>
        <v>0.98352818196604119</v>
      </c>
      <c r="AL67" s="5">
        <f t="shared" si="32"/>
        <v>0.98532362338273716</v>
      </c>
      <c r="AM67" s="5">
        <f t="shared" si="33"/>
        <v>0.97578403393122404</v>
      </c>
      <c r="AN67" s="5">
        <f t="shared" si="34"/>
        <v>0.9781941235294136</v>
      </c>
      <c r="AO67" s="5">
        <f t="shared" si="40"/>
        <v>0.97982352019561947</v>
      </c>
      <c r="AP67" s="5">
        <f t="shared" si="21"/>
        <v>0</v>
      </c>
      <c r="AQ67" s="5">
        <f t="shared" si="22"/>
        <v>9.8300353554143294E-2</v>
      </c>
      <c r="AR67" s="5">
        <f t="shared" si="23"/>
        <v>0</v>
      </c>
      <c r="AS67" s="5">
        <f t="shared" si="39"/>
        <v>0.98363583688624512</v>
      </c>
      <c r="AV67" s="6">
        <f t="shared" si="36"/>
        <v>0.98967789212943169</v>
      </c>
      <c r="AW67" s="6" t="b">
        <f t="shared" si="37"/>
        <v>0</v>
      </c>
      <c r="AX67" s="6">
        <f t="shared" si="38"/>
        <v>1</v>
      </c>
    </row>
    <row r="68" spans="5:50">
      <c r="E68">
        <f t="shared" si="20"/>
        <v>1</v>
      </c>
      <c r="F68" t="s">
        <v>53</v>
      </c>
      <c r="G68" t="s">
        <v>53</v>
      </c>
      <c r="H68">
        <v>14489997.700464601</v>
      </c>
      <c r="I68">
        <v>14546149.025938399</v>
      </c>
      <c r="J68">
        <v>14548833.7857928</v>
      </c>
      <c r="K68">
        <v>14546456.813759301</v>
      </c>
      <c r="L68">
        <v>14721261.555335101</v>
      </c>
      <c r="M68">
        <v>14511064.3946914</v>
      </c>
      <c r="N68">
        <v>14523881.9092653</v>
      </c>
      <c r="O68">
        <v>14636556.898863301</v>
      </c>
      <c r="P68">
        <v>14655261.2717</v>
      </c>
      <c r="Q68">
        <v>14506465.656088</v>
      </c>
      <c r="R68">
        <v>14547585.158306399</v>
      </c>
      <c r="S68">
        <v>14555238.815987082</v>
      </c>
      <c r="T68">
        <v>-6544352.8462303802</v>
      </c>
      <c r="U68">
        <v>240455.454788462</v>
      </c>
      <c r="V68">
        <v>-649477.59</v>
      </c>
      <c r="W68">
        <v>14689731.364669451</v>
      </c>
      <c r="Y68" s="3">
        <v>14798954.738144901</v>
      </c>
      <c r="Z68" s="3">
        <v>14776374.467965599</v>
      </c>
      <c r="AA68">
        <v>14740909.002564101</v>
      </c>
      <c r="AC68" t="str">
        <f t="shared" si="35"/>
        <v>rl11849_n118480_uncorr_07.ttp</v>
      </c>
      <c r="AD68" s="5">
        <f t="shared" si="24"/>
        <v>0.97912305002974631</v>
      </c>
      <c r="AE68" s="5">
        <f t="shared" si="25"/>
        <v>0.9829173264815193</v>
      </c>
      <c r="AF68" s="5">
        <f t="shared" si="26"/>
        <v>0.98309874198699965</v>
      </c>
      <c r="AG68" s="5">
        <f t="shared" si="27"/>
        <v>0.98293812442477602</v>
      </c>
      <c r="AH68" s="5">
        <f t="shared" si="28"/>
        <v>0.99475008984184932</v>
      </c>
      <c r="AI68" s="5">
        <f t="shared" si="29"/>
        <v>0.98054657585299243</v>
      </c>
      <c r="AJ68" s="5">
        <f t="shared" si="30"/>
        <v>0.98141268530468651</v>
      </c>
      <c r="AK68" s="5">
        <f t="shared" si="31"/>
        <v>0.98902639800208236</v>
      </c>
      <c r="AL68" s="5">
        <f t="shared" si="32"/>
        <v>0.99029029624136056</v>
      </c>
      <c r="AM68" s="5">
        <f t="shared" si="33"/>
        <v>0.98023582832488854</v>
      </c>
      <c r="AN68" s="5">
        <f t="shared" si="34"/>
        <v>0.98301436930605735</v>
      </c>
      <c r="AO68" s="5">
        <f t="shared" si="40"/>
        <v>0.98353154486447403</v>
      </c>
      <c r="AP68" s="5">
        <f t="shared" si="21"/>
        <v>0</v>
      </c>
      <c r="AQ68" s="5">
        <f t="shared" si="22"/>
        <v>1.624813772615159E-2</v>
      </c>
      <c r="AR68" s="5">
        <f t="shared" si="23"/>
        <v>0</v>
      </c>
      <c r="AS68" s="5">
        <f t="shared" si="39"/>
        <v>0.99261952108050433</v>
      </c>
      <c r="AV68" s="6">
        <f t="shared" si="36"/>
        <v>0.99475008984184932</v>
      </c>
      <c r="AW68" s="6" t="b">
        <f t="shared" si="37"/>
        <v>0</v>
      </c>
      <c r="AX68" s="6">
        <f t="shared" si="38"/>
        <v>1</v>
      </c>
    </row>
    <row r="69" spans="5:50">
      <c r="E69">
        <f t="shared" si="20"/>
        <v>1</v>
      </c>
      <c r="F69" t="s">
        <v>54</v>
      </c>
      <c r="G69" t="s">
        <v>54</v>
      </c>
      <c r="H69">
        <v>6900784.0540950196</v>
      </c>
      <c r="I69">
        <v>6942442.4146639602</v>
      </c>
      <c r="J69">
        <v>6921046.4880305603</v>
      </c>
      <c r="K69">
        <v>6917979.8818373699</v>
      </c>
      <c r="L69">
        <v>7063464.6030926704</v>
      </c>
      <c r="M69">
        <v>6907788.6349156797</v>
      </c>
      <c r="N69">
        <v>6936628.2697543101</v>
      </c>
      <c r="O69">
        <v>7004641.8943070602</v>
      </c>
      <c r="P69">
        <v>7021060.1666210396</v>
      </c>
      <c r="Q69">
        <v>6893376.4923302801</v>
      </c>
      <c r="R69">
        <v>6913745.2424609195</v>
      </c>
      <c r="S69">
        <v>6964544.8235178087</v>
      </c>
      <c r="T69">
        <v>-1888078.08776994</v>
      </c>
      <c r="U69">
        <v>1773036.77118421</v>
      </c>
      <c r="V69">
        <v>1125484.45</v>
      </c>
      <c r="W69">
        <v>6994421.0714699402</v>
      </c>
      <c r="Y69" s="2">
        <v>7159393.8093457101</v>
      </c>
      <c r="Z69" s="2">
        <v>7093089.77942158</v>
      </c>
      <c r="AA69">
        <v>7164988.5149913495</v>
      </c>
      <c r="AC69" t="str">
        <f t="shared" ref="AC69:AC76" si="41">G69</f>
        <v>rl11849_n118480_uncorr-similar-weights_03.ttp</v>
      </c>
      <c r="AD69" s="5">
        <f t="shared" si="24"/>
        <v>0.96312562674126645</v>
      </c>
      <c r="AE69" s="5">
        <f t="shared" si="25"/>
        <v>0.96893978268607761</v>
      </c>
      <c r="AF69" s="5">
        <f t="shared" si="26"/>
        <v>0.96595360530580221</v>
      </c>
      <c r="AG69" s="5">
        <f t="shared" si="27"/>
        <v>0.96552560654672903</v>
      </c>
      <c r="AH69" s="5">
        <f t="shared" si="28"/>
        <v>0.98583055483114035</v>
      </c>
      <c r="AI69" s="5">
        <f t="shared" si="29"/>
        <v>0.96410323902996786</v>
      </c>
      <c r="AJ69" s="5">
        <f t="shared" si="30"/>
        <v>0.96812831663871624</v>
      </c>
      <c r="AK69" s="5">
        <f t="shared" si="31"/>
        <v>0.97762081260161193</v>
      </c>
      <c r="AL69" s="5">
        <f t="shared" si="32"/>
        <v>0.97991227088931576</v>
      </c>
      <c r="AM69" s="5">
        <f t="shared" si="33"/>
        <v>0.96209177138347479</v>
      </c>
      <c r="AN69" s="5">
        <f t="shared" si="34"/>
        <v>0.96493458824047629</v>
      </c>
      <c r="AO69" s="5">
        <f t="shared" si="40"/>
        <v>0.97202456206954813</v>
      </c>
      <c r="AP69" s="5">
        <f t="shared" si="21"/>
        <v>0</v>
      </c>
      <c r="AQ69" s="5">
        <f t="shared" si="22"/>
        <v>0.24745842473780302</v>
      </c>
      <c r="AR69" s="5">
        <f t="shared" si="23"/>
        <v>0.15708112408626224</v>
      </c>
      <c r="AS69" s="5">
        <f t="shared" si="39"/>
        <v>0.97619431724635286</v>
      </c>
      <c r="AV69" s="6">
        <f t="shared" ref="AV69:AV76" si="42">MAX(AD69:AO69)</f>
        <v>0.98583055483114035</v>
      </c>
      <c r="AW69" s="6" t="b">
        <f t="shared" ref="AW69:AW76" si="43">IF(AV69=AO69,1)</f>
        <v>0</v>
      </c>
      <c r="AX69" s="6">
        <f t="shared" ref="AX69:AX76" si="44">IF(AV69=AH69,1)</f>
        <v>1</v>
      </c>
    </row>
    <row r="70" spans="5:50">
      <c r="E70">
        <f t="shared" si="20"/>
        <v>1</v>
      </c>
      <c r="F70" t="s">
        <v>55</v>
      </c>
      <c r="G70" t="s">
        <v>55</v>
      </c>
      <c r="H70">
        <v>11440393.2795833</v>
      </c>
      <c r="I70">
        <v>11472220.2060914</v>
      </c>
      <c r="J70">
        <v>11458086.882638101</v>
      </c>
      <c r="K70">
        <v>11470242.998118</v>
      </c>
      <c r="L70">
        <v>11666145.6992398</v>
      </c>
      <c r="M70">
        <v>11462762.747520501</v>
      </c>
      <c r="N70">
        <v>11471351.8098587</v>
      </c>
      <c r="O70">
        <v>11607125.447557099</v>
      </c>
      <c r="P70">
        <v>11602646.861480899</v>
      </c>
      <c r="Q70">
        <v>11430184.6603752</v>
      </c>
      <c r="R70">
        <v>11461039.575317699</v>
      </c>
      <c r="S70">
        <v>11461511.447180225</v>
      </c>
      <c r="T70">
        <v>-5690403.9229801204</v>
      </c>
      <c r="U70">
        <v>-114817.744891248</v>
      </c>
      <c r="V70">
        <v>-65541.440000000002</v>
      </c>
      <c r="W70">
        <v>11623005.64465837</v>
      </c>
      <c r="Y70" s="3">
        <v>11781065.583187601</v>
      </c>
      <c r="Z70" s="3">
        <v>11730909.4890108</v>
      </c>
      <c r="AA70">
        <v>11687446.4601571</v>
      </c>
      <c r="AC70" t="str">
        <f t="shared" si="41"/>
        <v>rl11849_n118480_uncorr-similar-weights_07.ttp</v>
      </c>
      <c r="AD70" s="5">
        <f t="shared" si="24"/>
        <v>0.97108306534763167</v>
      </c>
      <c r="AE70" s="5">
        <f t="shared" si="25"/>
        <v>0.97378459741901924</v>
      </c>
      <c r="AF70" s="5">
        <f t="shared" si="26"/>
        <v>0.97258493314811756</v>
      </c>
      <c r="AG70" s="5">
        <f t="shared" si="27"/>
        <v>0.97361676812043507</v>
      </c>
      <c r="AH70" s="5">
        <f t="shared" si="28"/>
        <v>0.99024537439874716</v>
      </c>
      <c r="AI70" s="5">
        <f t="shared" si="29"/>
        <v>0.97298182974880132</v>
      </c>
      <c r="AJ70" s="5">
        <f t="shared" si="30"/>
        <v>0.97371088624013069</v>
      </c>
      <c r="AK70" s="5">
        <f t="shared" si="31"/>
        <v>0.98523561944356497</v>
      </c>
      <c r="AL70" s="5">
        <f t="shared" si="32"/>
        <v>0.98485546825566295</v>
      </c>
      <c r="AM70" s="5">
        <f t="shared" si="33"/>
        <v>0.97021653768627414</v>
      </c>
      <c r="AN70" s="5">
        <f t="shared" si="34"/>
        <v>0.97283556350568146</v>
      </c>
      <c r="AO70" s="5">
        <f t="shared" si="40"/>
        <v>0.97287561691674118</v>
      </c>
      <c r="AP70" s="5">
        <f t="shared" si="21"/>
        <v>0</v>
      </c>
      <c r="AQ70" s="5">
        <f t="shared" si="22"/>
        <v>0</v>
      </c>
      <c r="AR70" s="5">
        <f t="shared" si="23"/>
        <v>0</v>
      </c>
      <c r="AS70" s="5">
        <f t="shared" si="39"/>
        <v>0.98658356178283291</v>
      </c>
      <c r="AV70" s="6">
        <f t="shared" si="42"/>
        <v>0.99024537439874716</v>
      </c>
      <c r="AW70" s="6" t="b">
        <f t="shared" si="43"/>
        <v>0</v>
      </c>
      <c r="AX70" s="6">
        <f t="shared" si="44"/>
        <v>1</v>
      </c>
    </row>
    <row r="71" spans="5:50">
      <c r="E71">
        <f t="shared" ref="E71:E76" si="45">IF(F71=G71,1)</f>
        <v>1</v>
      </c>
      <c r="F71" t="s">
        <v>56</v>
      </c>
      <c r="G71" t="s">
        <v>56</v>
      </c>
      <c r="H71">
        <v>4729898.7632778501</v>
      </c>
      <c r="I71">
        <v>4738932.3844227605</v>
      </c>
      <c r="J71">
        <v>4736536.4367391001</v>
      </c>
      <c r="K71">
        <v>4750305.80940786</v>
      </c>
      <c r="L71">
        <v>4842145.6783537604</v>
      </c>
      <c r="M71">
        <v>4738016.1352814902</v>
      </c>
      <c r="N71">
        <v>4732164.3092227001</v>
      </c>
      <c r="O71">
        <v>4812463.0630881898</v>
      </c>
      <c r="P71">
        <v>4806381.0134014897</v>
      </c>
      <c r="Q71">
        <v>4737924.9794259798</v>
      </c>
      <c r="R71">
        <v>4743655.6167272804</v>
      </c>
      <c r="S71">
        <v>4787689.919660164</v>
      </c>
      <c r="T71">
        <v>4584429.0048553804</v>
      </c>
      <c r="U71">
        <v>4753569.7948028799</v>
      </c>
      <c r="V71">
        <v>3934064.73</v>
      </c>
      <c r="W71">
        <v>4578366.5728814807</v>
      </c>
      <c r="Y71" s="2">
        <v>4889464.5164651703</v>
      </c>
      <c r="Z71" s="2">
        <v>4601562.9386959104</v>
      </c>
      <c r="AA71">
        <v>4841864.8825515304</v>
      </c>
      <c r="AC71" t="str">
        <f t="shared" si="41"/>
        <v>rl11849_n35544_bounded-strongly-corr_03.ttp</v>
      </c>
      <c r="AD71" s="5">
        <f t="shared" si="24"/>
        <v>0.96736539294845358</v>
      </c>
      <c r="AE71" s="5">
        <f t="shared" si="25"/>
        <v>0.96921296155530001</v>
      </c>
      <c r="AF71" s="5">
        <f t="shared" si="26"/>
        <v>0.96872293904351126</v>
      </c>
      <c r="AG71" s="5">
        <f t="shared" si="27"/>
        <v>0.9715390700579386</v>
      </c>
      <c r="AH71" s="5">
        <f t="shared" si="28"/>
        <v>0.99032228622335539</v>
      </c>
      <c r="AI71" s="5">
        <f t="shared" si="29"/>
        <v>0.96902556902219439</v>
      </c>
      <c r="AJ71" s="5">
        <f t="shared" si="30"/>
        <v>0.96782874551747644</v>
      </c>
      <c r="AK71" s="5">
        <f t="shared" si="31"/>
        <v>0.98425155697159072</v>
      </c>
      <c r="AL71" s="5">
        <f t="shared" si="32"/>
        <v>0.9830076478142139</v>
      </c>
      <c r="AM71" s="5">
        <f t="shared" si="33"/>
        <v>0.96900692570139646</v>
      </c>
      <c r="AN71" s="5">
        <f t="shared" si="34"/>
        <v>0.97017896351494493</v>
      </c>
      <c r="AO71" s="5">
        <f t="shared" si="40"/>
        <v>0.97918491964461907</v>
      </c>
      <c r="AP71" s="5">
        <f t="shared" si="21"/>
        <v>0.93761371811113692</v>
      </c>
      <c r="AQ71" s="5">
        <f t="shared" si="22"/>
        <v>0.97220662483495535</v>
      </c>
      <c r="AR71" s="5">
        <f t="shared" si="23"/>
        <v>0.80460032315443109</v>
      </c>
      <c r="AS71" s="5">
        <f t="shared" si="39"/>
        <v>0.93637382119533263</v>
      </c>
      <c r="AV71" s="6">
        <f t="shared" si="42"/>
        <v>0.99032228622335539</v>
      </c>
      <c r="AW71" s="6" t="b">
        <f t="shared" si="43"/>
        <v>0</v>
      </c>
      <c r="AX71" s="6">
        <f t="shared" si="44"/>
        <v>1</v>
      </c>
    </row>
    <row r="72" spans="5:50">
      <c r="E72">
        <f t="shared" si="45"/>
        <v>1</v>
      </c>
      <c r="F72" t="s">
        <v>57</v>
      </c>
      <c r="G72" t="s">
        <v>57</v>
      </c>
      <c r="H72">
        <v>6925236.8297547</v>
      </c>
      <c r="I72">
        <v>6970971.4044575803</v>
      </c>
      <c r="J72">
        <v>6950591.3043499896</v>
      </c>
      <c r="K72">
        <v>6943495.6458108397</v>
      </c>
      <c r="L72">
        <v>7140631.7031121496</v>
      </c>
      <c r="M72">
        <v>6950667.7950919904</v>
      </c>
      <c r="N72">
        <v>6943084.9033916704</v>
      </c>
      <c r="O72">
        <v>7066905.6689451803</v>
      </c>
      <c r="P72">
        <v>7079550.1528945696</v>
      </c>
      <c r="Q72">
        <v>6930210.3664670996</v>
      </c>
      <c r="R72">
        <v>6945101.2142499601</v>
      </c>
      <c r="S72">
        <v>7017748.1572383279</v>
      </c>
      <c r="T72">
        <v>6640297.6804021504</v>
      </c>
      <c r="U72">
        <v>6931515.7107750801</v>
      </c>
      <c r="V72">
        <v>4733725.45</v>
      </c>
      <c r="W72">
        <v>6769038.5861907024</v>
      </c>
      <c r="Y72" s="2">
        <v>7201507.3269066801</v>
      </c>
      <c r="Z72" s="2">
        <v>6824951.0344399298</v>
      </c>
      <c r="AA72">
        <v>7128665.9170684796</v>
      </c>
      <c r="AC72" t="str">
        <f t="shared" si="41"/>
        <v>rl11849_n35544_bounded-strongly-corr_07.ttp</v>
      </c>
      <c r="AD72" s="5">
        <f t="shared" si="24"/>
        <v>0.96163712892164077</v>
      </c>
      <c r="AE72" s="5">
        <f t="shared" si="25"/>
        <v>0.96798782366189384</v>
      </c>
      <c r="AF72" s="5">
        <f t="shared" si="26"/>
        <v>0.96515784666090609</v>
      </c>
      <c r="AG72" s="5">
        <f t="shared" si="27"/>
        <v>0.96417254480435743</v>
      </c>
      <c r="AH72" s="5">
        <f t="shared" si="28"/>
        <v>0.99154682193169708</v>
      </c>
      <c r="AI72" s="5">
        <f t="shared" si="29"/>
        <v>0.96516846815145363</v>
      </c>
      <c r="AJ72" s="5">
        <f t="shared" si="30"/>
        <v>0.96411550918660083</v>
      </c>
      <c r="AK72" s="5">
        <f t="shared" si="31"/>
        <v>0.98130923821203464</v>
      </c>
      <c r="AL72" s="5">
        <f t="shared" si="32"/>
        <v>0.98306504895767488</v>
      </c>
      <c r="AM72" s="5">
        <f t="shared" si="33"/>
        <v>0.96232775332659237</v>
      </c>
      <c r="AN72" s="5">
        <f t="shared" si="34"/>
        <v>0.96439549374632716</v>
      </c>
      <c r="AO72" s="5">
        <f t="shared" si="40"/>
        <v>0.97448323506083501</v>
      </c>
      <c r="AP72" s="5">
        <f t="shared" ref="AP72:AP76" si="46">IF(T72/MAX($Y72:$AA72)&lt;0,0,T72/MAX($Y72:$AA72))</f>
        <v>0.92207053037248099</v>
      </c>
      <c r="AQ72" s="5">
        <f t="shared" ref="AQ72:AQ76" si="47">IF(U72/MAX($Y72:$AA72)&lt;0,0,U72/MAX($Y72:$AA72))</f>
        <v>0.96250901320021687</v>
      </c>
      <c r="AR72" s="5">
        <f t="shared" ref="AR72:AR76" si="48">IF(V72/MAX($Y72:$AA72)&lt;0,0,V72/MAX($Y72:$AA72))</f>
        <v>0.65732425659189242</v>
      </c>
      <c r="AS72" s="5">
        <f t="shared" si="39"/>
        <v>0.93994746917771455</v>
      </c>
      <c r="AV72" s="6">
        <f t="shared" si="42"/>
        <v>0.99154682193169708</v>
      </c>
      <c r="AW72" s="6" t="b">
        <f t="shared" si="43"/>
        <v>0</v>
      </c>
      <c r="AX72" s="6">
        <f t="shared" si="44"/>
        <v>1</v>
      </c>
    </row>
    <row r="73" spans="5:50">
      <c r="E73">
        <f t="shared" si="45"/>
        <v>1</v>
      </c>
      <c r="F73" t="s">
        <v>58</v>
      </c>
      <c r="G73" t="s">
        <v>58</v>
      </c>
      <c r="H73">
        <v>3130008.1601005001</v>
      </c>
      <c r="I73">
        <v>3146584.0118483198</v>
      </c>
      <c r="J73">
        <v>3138364.5468581999</v>
      </c>
      <c r="K73">
        <v>3134971.8305461402</v>
      </c>
      <c r="L73">
        <v>3194887.7412600899</v>
      </c>
      <c r="M73">
        <v>3144325.8810135401</v>
      </c>
      <c r="N73">
        <v>3140444.6523684701</v>
      </c>
      <c r="O73">
        <v>3173550.12129321</v>
      </c>
      <c r="P73">
        <v>3177373.7303639399</v>
      </c>
      <c r="Q73">
        <v>3134905.6552729802</v>
      </c>
      <c r="R73">
        <v>3143685.0367622999</v>
      </c>
      <c r="S73">
        <v>3166465.3723108703</v>
      </c>
      <c r="T73">
        <v>2562768.9608469098</v>
      </c>
      <c r="U73">
        <v>3153445.3579444</v>
      </c>
      <c r="V73">
        <v>-929349.7</v>
      </c>
      <c r="W73">
        <v>3167087.3057582448</v>
      </c>
      <c r="Y73" s="2">
        <v>3219889.0473137801</v>
      </c>
      <c r="Z73" s="2">
        <v>3175923.0761566898</v>
      </c>
      <c r="AA73">
        <v>3208250.0794602898</v>
      </c>
      <c r="AC73" t="str">
        <f t="shared" si="41"/>
        <v>rl11849_n35544_uncorr_03.ttp</v>
      </c>
      <c r="AD73" s="5">
        <f t="shared" si="24"/>
        <v>0.97208571913735231</v>
      </c>
      <c r="AE73" s="5">
        <f t="shared" si="25"/>
        <v>0.97723367656826077</v>
      </c>
      <c r="AF73" s="5">
        <f t="shared" si="26"/>
        <v>0.97468095972946878</v>
      </c>
      <c r="AG73" s="5">
        <f t="shared" si="27"/>
        <v>0.97362728481638749</v>
      </c>
      <c r="AH73" s="5">
        <f t="shared" si="28"/>
        <v>0.99223535168873356</v>
      </c>
      <c r="AI73" s="5">
        <f t="shared" si="29"/>
        <v>0.97653236953513067</v>
      </c>
      <c r="AJ73" s="5">
        <f t="shared" si="30"/>
        <v>0.97532697748961661</v>
      </c>
      <c r="AK73" s="5">
        <f t="shared" si="31"/>
        <v>0.98560853329426712</v>
      </c>
      <c r="AL73" s="5">
        <f t="shared" si="32"/>
        <v>0.98679603044542519</v>
      </c>
      <c r="AM73" s="5">
        <f t="shared" si="33"/>
        <v>0.9736067327811504</v>
      </c>
      <c r="AN73" s="5">
        <f t="shared" si="34"/>
        <v>0.97633334272339167</v>
      </c>
      <c r="AO73" s="5">
        <f t="shared" si="40"/>
        <v>0.98340822487424562</v>
      </c>
      <c r="AP73" s="5">
        <f t="shared" si="46"/>
        <v>0.79591840687334292</v>
      </c>
      <c r="AQ73" s="5">
        <f t="shared" si="47"/>
        <v>0.97936460281921478</v>
      </c>
      <c r="AR73" s="5">
        <f t="shared" si="48"/>
        <v>0</v>
      </c>
      <c r="AS73" s="5">
        <f t="shared" si="39"/>
        <v>0.9836013785631571</v>
      </c>
      <c r="AV73" s="6">
        <f t="shared" si="42"/>
        <v>0.99223535168873356</v>
      </c>
      <c r="AW73" s="6" t="b">
        <f t="shared" si="43"/>
        <v>0</v>
      </c>
      <c r="AX73" s="6">
        <f t="shared" si="44"/>
        <v>1</v>
      </c>
    </row>
    <row r="74" spans="5:50">
      <c r="E74">
        <f t="shared" si="45"/>
        <v>1</v>
      </c>
      <c r="F74" t="s">
        <v>59</v>
      </c>
      <c r="G74" t="s">
        <v>59</v>
      </c>
      <c r="H74">
        <v>4346114.9068683302</v>
      </c>
      <c r="I74">
        <v>4365072.9150026701</v>
      </c>
      <c r="J74">
        <v>4364016.09483408</v>
      </c>
      <c r="K74">
        <v>4349575.2844096702</v>
      </c>
      <c r="L74">
        <v>4428084.3863371601</v>
      </c>
      <c r="M74">
        <v>4365051.7314323196</v>
      </c>
      <c r="N74">
        <v>4354864.27402364</v>
      </c>
      <c r="O74">
        <v>4398877.5923176399</v>
      </c>
      <c r="P74">
        <v>4391606.32982744</v>
      </c>
      <c r="Q74">
        <v>4366833.2002015105</v>
      </c>
      <c r="R74">
        <v>4363280.1102707796</v>
      </c>
      <c r="S74">
        <v>4395330.8140780199</v>
      </c>
      <c r="T74">
        <v>3606673.2213911498</v>
      </c>
      <c r="U74">
        <v>4360852.3804604104</v>
      </c>
      <c r="V74">
        <v>-178688.59</v>
      </c>
      <c r="W74">
        <v>4408850.4059291016</v>
      </c>
      <c r="Y74" s="2">
        <v>4458825.4538406404</v>
      </c>
      <c r="Z74" s="2">
        <v>4429806.8433553604</v>
      </c>
      <c r="AA74">
        <v>4462410.5707045896</v>
      </c>
      <c r="AC74" t="str">
        <f t="shared" si="41"/>
        <v>rl11849_n35544_uncorr_07.ttp</v>
      </c>
      <c r="AD74" s="5">
        <f t="shared" si="24"/>
        <v>0.97393882476889682</v>
      </c>
      <c r="AE74" s="5">
        <f t="shared" si="25"/>
        <v>0.97818720304650264</v>
      </c>
      <c r="AF74" s="5">
        <f t="shared" si="26"/>
        <v>0.97795037585370059</v>
      </c>
      <c r="AG74" s="5">
        <f t="shared" si="27"/>
        <v>0.97471427505221619</v>
      </c>
      <c r="AH74" s="5">
        <f t="shared" si="28"/>
        <v>0.99230770368984456</v>
      </c>
      <c r="AI74" s="5">
        <f t="shared" si="29"/>
        <v>0.97818245593280373</v>
      </c>
      <c r="AJ74" s="5">
        <f t="shared" si="30"/>
        <v>0.9758995065610987</v>
      </c>
      <c r="AK74" s="5">
        <f t="shared" si="31"/>
        <v>0.98576263268914799</v>
      </c>
      <c r="AL74" s="5">
        <f t="shared" si="32"/>
        <v>0.98413318547110518</v>
      </c>
      <c r="AM74" s="5">
        <f t="shared" si="33"/>
        <v>0.97858167262095119</v>
      </c>
      <c r="AN74" s="5">
        <f t="shared" si="34"/>
        <v>0.97778544603569328</v>
      </c>
      <c r="AO74" s="5">
        <f t="shared" si="40"/>
        <v>0.98496782051679788</v>
      </c>
      <c r="AP74" s="5">
        <f t="shared" si="46"/>
        <v>0.80823428598630187</v>
      </c>
      <c r="AQ74" s="5">
        <f t="shared" si="47"/>
        <v>0.97724140604387644</v>
      </c>
      <c r="AR74" s="5">
        <f t="shared" si="48"/>
        <v>0</v>
      </c>
      <c r="AS74" s="5">
        <f t="shared" si="39"/>
        <v>0.98799748164655521</v>
      </c>
      <c r="AV74" s="6">
        <f t="shared" si="42"/>
        <v>0.99230770368984456</v>
      </c>
      <c r="AW74" s="6" t="b">
        <f t="shared" si="43"/>
        <v>0</v>
      </c>
      <c r="AX74" s="6">
        <f t="shared" si="44"/>
        <v>1</v>
      </c>
    </row>
    <row r="75" spans="5:50">
      <c r="E75">
        <f t="shared" si="45"/>
        <v>1</v>
      </c>
      <c r="F75" t="s">
        <v>60</v>
      </c>
      <c r="G75" t="s">
        <v>60</v>
      </c>
      <c r="H75">
        <v>2036894.74774296</v>
      </c>
      <c r="I75">
        <v>2056234.0165030099</v>
      </c>
      <c r="J75">
        <v>2042923.00159555</v>
      </c>
      <c r="K75">
        <v>2036426.42220528</v>
      </c>
      <c r="L75">
        <v>2102382.13344758</v>
      </c>
      <c r="M75">
        <v>2047713.45981547</v>
      </c>
      <c r="N75">
        <v>2040127.3814856899</v>
      </c>
      <c r="O75">
        <v>2089704.1557768099</v>
      </c>
      <c r="P75">
        <v>2090165.50394064</v>
      </c>
      <c r="Q75">
        <v>2044661.17712127</v>
      </c>
      <c r="R75">
        <v>2050745.49533113</v>
      </c>
      <c r="S75">
        <v>2074756.7556204407</v>
      </c>
      <c r="T75">
        <v>1554738.26529161</v>
      </c>
      <c r="U75">
        <v>2069795.8531577899</v>
      </c>
      <c r="V75">
        <v>338058.78</v>
      </c>
      <c r="W75">
        <v>2086062.1182253878</v>
      </c>
      <c r="Y75" s="2">
        <v>2137712.3495320901</v>
      </c>
      <c r="Z75" s="2">
        <v>2103505.4933775002</v>
      </c>
      <c r="AA75">
        <v>2122911.28332387</v>
      </c>
      <c r="AC75" t="str">
        <f t="shared" si="41"/>
        <v>rl11849_n35544_uncorr-similar-weights_03.ttp</v>
      </c>
      <c r="AD75" s="5">
        <f t="shared" si="24"/>
        <v>0.95283855575274312</v>
      </c>
      <c r="AE75" s="5">
        <f t="shared" si="25"/>
        <v>0.96188526812463127</v>
      </c>
      <c r="AF75" s="5">
        <f t="shared" si="26"/>
        <v>0.95565851132530155</v>
      </c>
      <c r="AG75" s="5">
        <f t="shared" si="27"/>
        <v>0.95261947785024492</v>
      </c>
      <c r="AH75" s="5">
        <f t="shared" si="28"/>
        <v>0.98347288582009484</v>
      </c>
      <c r="AI75" s="5">
        <f t="shared" si="29"/>
        <v>0.95789943874519912</v>
      </c>
      <c r="AJ75" s="5">
        <f t="shared" si="30"/>
        <v>0.95435074879566473</v>
      </c>
      <c r="AK75" s="5">
        <f t="shared" si="31"/>
        <v>0.97754225737350098</v>
      </c>
      <c r="AL75" s="5">
        <f t="shared" si="32"/>
        <v>0.97775807133178727</v>
      </c>
      <c r="AM75" s="5">
        <f t="shared" si="33"/>
        <v>0.95647161208046183</v>
      </c>
      <c r="AN75" s="5">
        <f t="shared" si="34"/>
        <v>0.95931779398664385</v>
      </c>
      <c r="AO75" s="5">
        <f t="shared" si="40"/>
        <v>0.97055001627069737</v>
      </c>
      <c r="AP75" s="5">
        <f t="shared" si="46"/>
        <v>0.72729067857605656</v>
      </c>
      <c r="AQ75" s="5">
        <f t="shared" si="47"/>
        <v>0.96822935677516853</v>
      </c>
      <c r="AR75" s="5">
        <f t="shared" si="48"/>
        <v>0.15814044395355414</v>
      </c>
      <c r="AS75" s="5">
        <f t="shared" si="39"/>
        <v>0.97583854941100578</v>
      </c>
      <c r="AV75" s="6">
        <f t="shared" si="42"/>
        <v>0.98347288582009484</v>
      </c>
      <c r="AW75" s="6" t="b">
        <f t="shared" si="43"/>
        <v>0</v>
      </c>
      <c r="AX75" s="6">
        <f t="shared" si="44"/>
        <v>1</v>
      </c>
    </row>
    <row r="76" spans="5:50">
      <c r="E76">
        <f t="shared" si="45"/>
        <v>1</v>
      </c>
      <c r="F76" t="s">
        <v>61</v>
      </c>
      <c r="G76" t="s">
        <v>61</v>
      </c>
      <c r="H76">
        <v>3413687.4085029201</v>
      </c>
      <c r="I76">
        <v>3436301.1842607898</v>
      </c>
      <c r="J76">
        <v>3432163.3225071202</v>
      </c>
      <c r="K76">
        <v>3416911.7324133501</v>
      </c>
      <c r="L76">
        <v>3508965.9364072899</v>
      </c>
      <c r="M76">
        <v>3435452.87524819</v>
      </c>
      <c r="N76">
        <v>3439355.2653085901</v>
      </c>
      <c r="O76">
        <v>3479966.8778660102</v>
      </c>
      <c r="P76">
        <v>3475720.6914860099</v>
      </c>
      <c r="Q76">
        <v>3430924.2668452198</v>
      </c>
      <c r="R76">
        <v>3430796.3418118102</v>
      </c>
      <c r="S76">
        <v>3471338.7213186808</v>
      </c>
      <c r="T76">
        <v>3092233.7396995099</v>
      </c>
      <c r="U76">
        <v>3430830.6463720002</v>
      </c>
      <c r="V76">
        <v>-19127.87</v>
      </c>
      <c r="W76">
        <v>3495161.4922207617</v>
      </c>
      <c r="Y76" s="2">
        <v>3547136.3753535701</v>
      </c>
      <c r="Z76" s="2">
        <v>3518169.8742164299</v>
      </c>
      <c r="AA76">
        <v>3525735.1185068302</v>
      </c>
      <c r="AC76" t="str">
        <f t="shared" si="41"/>
        <v>rl11849_n35544_uncorr-similar-weights_07.ttp</v>
      </c>
      <c r="AD76" s="5">
        <f t="shared" si="24"/>
        <v>0.96237839408208592</v>
      </c>
      <c r="AE76" s="5">
        <f t="shared" si="25"/>
        <v>0.96875361436259055</v>
      </c>
      <c r="AF76" s="5">
        <f t="shared" si="26"/>
        <v>0.96758707851062264</v>
      </c>
      <c r="AG76" s="5">
        <f t="shared" si="27"/>
        <v>0.96328738758254273</v>
      </c>
      <c r="AH76" s="5">
        <f t="shared" si="28"/>
        <v>0.98923908333169863</v>
      </c>
      <c r="AI76" s="5">
        <f t="shared" si="29"/>
        <v>0.96851446116326789</v>
      </c>
      <c r="AJ76" s="5">
        <f t="shared" si="30"/>
        <v>0.96961461341213961</v>
      </c>
      <c r="AK76" s="5">
        <f t="shared" si="31"/>
        <v>0.98106373976645744</v>
      </c>
      <c r="AL76" s="5">
        <f t="shared" si="32"/>
        <v>0.97986666530112143</v>
      </c>
      <c r="AM76" s="5">
        <f t="shared" si="33"/>
        <v>0.9672377669728679</v>
      </c>
      <c r="AN76" s="5">
        <f t="shared" si="34"/>
        <v>0.96720170266073757</v>
      </c>
      <c r="AO76" s="5">
        <f t="shared" si="40"/>
        <v>0.97863131100299638</v>
      </c>
      <c r="AP76" s="5">
        <f t="shared" si="46"/>
        <v>0.87175496301330768</v>
      </c>
      <c r="AQ76" s="5">
        <f t="shared" si="47"/>
        <v>0.96721137371833443</v>
      </c>
      <c r="AR76" s="5">
        <f t="shared" si="48"/>
        <v>0</v>
      </c>
      <c r="AS76" s="5">
        <f t="shared" si="39"/>
        <v>0.98534736823372693</v>
      </c>
      <c r="AV76" s="6">
        <f t="shared" si="42"/>
        <v>0.98923908333169863</v>
      </c>
      <c r="AW76" s="6" t="b">
        <f t="shared" si="43"/>
        <v>0</v>
      </c>
      <c r="AX76" s="6">
        <f t="shared" si="44"/>
        <v>1</v>
      </c>
    </row>
    <row r="77" spans="5:50" ht="15">
      <c r="AC77" s="4" t="s">
        <v>1</v>
      </c>
      <c r="AD77" s="13">
        <f>SUM(AD5:AD76)</f>
        <v>68.559851048179539</v>
      </c>
      <c r="AE77" s="13">
        <f t="shared" ref="AE77:AN77" si="49">SUM(AE5:AE76)</f>
        <v>68.856871651047811</v>
      </c>
      <c r="AF77" s="13">
        <f t="shared" si="49"/>
        <v>68.864050083654064</v>
      </c>
      <c r="AG77" s="13">
        <f t="shared" si="49"/>
        <v>68.760658439003507</v>
      </c>
      <c r="AH77" s="13">
        <f t="shared" si="49"/>
        <v>70.731402605963098</v>
      </c>
      <c r="AI77" s="13">
        <f t="shared" si="49"/>
        <v>68.984225500488321</v>
      </c>
      <c r="AJ77" s="13">
        <f t="shared" si="49"/>
        <v>68.855914210934756</v>
      </c>
      <c r="AK77" s="13">
        <f t="shared" si="49"/>
        <v>69.818043436790632</v>
      </c>
      <c r="AL77" s="13">
        <f t="shared" si="49"/>
        <v>69.798490160316149</v>
      </c>
      <c r="AM77" s="13">
        <f t="shared" si="49"/>
        <v>69.796713919909678</v>
      </c>
      <c r="AN77" s="13">
        <f t="shared" si="49"/>
        <v>69.668347934998323</v>
      </c>
      <c r="AO77" s="13">
        <f>SUM(AO5:AO76)</f>
        <v>62.79051839794986</v>
      </c>
      <c r="AP77" s="13">
        <f t="shared" ref="AP77:AR77" si="50">SUM(AP5:AP76)</f>
        <v>39.908856515594216</v>
      </c>
      <c r="AQ77" s="13">
        <f t="shared" si="50"/>
        <v>43.217819902859162</v>
      </c>
      <c r="AR77" s="13">
        <f t="shared" si="50"/>
        <v>18.326746630149682</v>
      </c>
      <c r="AS77" s="13">
        <f>SUM(AS5:AS76)</f>
        <v>61.098845388584785</v>
      </c>
    </row>
    <row r="78" spans="5:50">
      <c r="AC78" t="s">
        <v>84</v>
      </c>
      <c r="AD78" s="12">
        <f>AD77/72</f>
        <v>0.952220153446938</v>
      </c>
      <c r="AE78" s="12">
        <f t="shared" ref="AE78:AS78" si="51">AE77/72</f>
        <v>0.95634543959788632</v>
      </c>
      <c r="AF78" s="12">
        <f t="shared" si="51"/>
        <v>0.95644514005075087</v>
      </c>
      <c r="AG78" s="12">
        <f t="shared" si="51"/>
        <v>0.95500914498615985</v>
      </c>
      <c r="AH78" s="12">
        <f t="shared" si="51"/>
        <v>0.98238059174948744</v>
      </c>
      <c r="AI78" s="12">
        <f t="shared" si="51"/>
        <v>0.95811424306233783</v>
      </c>
      <c r="AJ78" s="12">
        <f t="shared" si="51"/>
        <v>0.95633214181853832</v>
      </c>
      <c r="AK78" s="12">
        <f t="shared" si="51"/>
        <v>0.96969504773320325</v>
      </c>
      <c r="AL78" s="12">
        <f t="shared" si="51"/>
        <v>0.96942347444883537</v>
      </c>
      <c r="AM78" s="12">
        <f t="shared" si="51"/>
        <v>0.96939880444318993</v>
      </c>
      <c r="AN78" s="12">
        <f t="shared" si="51"/>
        <v>0.96761594354164338</v>
      </c>
      <c r="AO78" s="12">
        <f t="shared" si="51"/>
        <v>0.87209053330485919</v>
      </c>
      <c r="AP78" s="12">
        <f t="shared" si="51"/>
        <v>0.55428967382769745</v>
      </c>
      <c r="AQ78" s="12">
        <f t="shared" si="51"/>
        <v>0.60024749865082172</v>
      </c>
      <c r="AR78" s="12">
        <f t="shared" si="51"/>
        <v>0.25453814764096783</v>
      </c>
      <c r="AS78" s="12">
        <f t="shared" si="51"/>
        <v>0.84859507484145535</v>
      </c>
    </row>
    <row r="79" spans="5:50">
      <c r="AC79" t="s">
        <v>117</v>
      </c>
      <c r="AD79" s="12">
        <f>SUM(AD41:AD76)+SUM(AD5:AD28)</f>
        <v>56.977662246078793</v>
      </c>
      <c r="AE79" s="12">
        <f t="shared" ref="AE79:AS79" si="52">SUM(AE41:AE76)+SUM(AE5:AE28)</f>
        <v>57.239857000535196</v>
      </c>
      <c r="AF79" s="12">
        <f t="shared" si="52"/>
        <v>57.252301655953218</v>
      </c>
      <c r="AG79" s="12">
        <f t="shared" si="52"/>
        <v>57.126158734053007</v>
      </c>
      <c r="AH79" s="13">
        <f t="shared" si="52"/>
        <v>59.007453975847078</v>
      </c>
      <c r="AI79" s="12">
        <f t="shared" si="52"/>
        <v>57.322499620862303</v>
      </c>
      <c r="AJ79" s="12">
        <f t="shared" si="52"/>
        <v>57.241738786367357</v>
      </c>
      <c r="AK79" s="13">
        <f t="shared" si="52"/>
        <v>58.479038818012924</v>
      </c>
      <c r="AL79" s="12">
        <f t="shared" si="52"/>
        <v>58.45889257617322</v>
      </c>
      <c r="AM79" s="12">
        <f t="shared" si="52"/>
        <v>58.187086229846535</v>
      </c>
      <c r="AN79" s="12">
        <f t="shared" si="52"/>
        <v>58.070620478336437</v>
      </c>
      <c r="AO79" s="13">
        <f t="shared" si="52"/>
        <v>58.870566230485892</v>
      </c>
      <c r="AP79" s="12">
        <f t="shared" si="52"/>
        <v>39.908856515594216</v>
      </c>
      <c r="AQ79" s="12">
        <f t="shared" si="52"/>
        <v>43.217819902859169</v>
      </c>
      <c r="AR79" s="12">
        <f t="shared" si="52"/>
        <v>15.310843520463225</v>
      </c>
      <c r="AS79" s="12">
        <f t="shared" si="52"/>
        <v>58.19349195949566</v>
      </c>
    </row>
    <row r="80" spans="5:50">
      <c r="AC80" t="s">
        <v>118</v>
      </c>
      <c r="AD80" s="12">
        <f>AD79/60</f>
        <v>0.94962770410131325</v>
      </c>
      <c r="AE80" s="12">
        <f t="shared" ref="AE80:AS80" si="53">AE79/60</f>
        <v>0.95399761667558658</v>
      </c>
      <c r="AF80" s="12">
        <f t="shared" si="53"/>
        <v>0.95420502759922032</v>
      </c>
      <c r="AG80" s="12">
        <f t="shared" si="53"/>
        <v>0.95210264556755009</v>
      </c>
      <c r="AH80" s="13">
        <f t="shared" si="53"/>
        <v>0.98345756626411795</v>
      </c>
      <c r="AI80" s="12">
        <f t="shared" si="53"/>
        <v>0.9553749936810384</v>
      </c>
      <c r="AJ80" s="12">
        <f t="shared" si="53"/>
        <v>0.95402897977278933</v>
      </c>
      <c r="AK80" s="13">
        <f t="shared" si="53"/>
        <v>0.97465064696688208</v>
      </c>
      <c r="AL80" s="12">
        <f t="shared" si="53"/>
        <v>0.97431487626955371</v>
      </c>
      <c r="AM80" s="12">
        <f t="shared" si="53"/>
        <v>0.96978477049744227</v>
      </c>
      <c r="AN80" s="12">
        <f t="shared" si="53"/>
        <v>0.96784367463894061</v>
      </c>
      <c r="AO80" s="13">
        <f t="shared" si="53"/>
        <v>0.9811761038414315</v>
      </c>
      <c r="AP80" s="12">
        <f t="shared" si="53"/>
        <v>0.66514760859323696</v>
      </c>
      <c r="AQ80" s="12">
        <f t="shared" si="53"/>
        <v>0.72029699838098615</v>
      </c>
      <c r="AR80" s="12">
        <f t="shared" si="53"/>
        <v>0.25518072534105374</v>
      </c>
      <c r="AS80" s="12">
        <f t="shared" si="53"/>
        <v>0.969891532658261</v>
      </c>
    </row>
  </sheetData>
  <sortState ref="G5:AF76">
    <sortCondition ref="G5:G76"/>
  </sortState>
  <mergeCells count="3">
    <mergeCell ref="Y3:AA3"/>
    <mergeCell ref="H3:W3"/>
    <mergeCell ref="AD3:AS3"/>
  </mergeCells>
  <conditionalFormatting sqref="H5:W5">
    <cfRule type="top10" dxfId="72" priority="353" rank="1"/>
    <cfRule type="colorScale" priority="354">
      <colorScale>
        <cfvo type="min"/>
        <cfvo type="max"/>
        <color rgb="FFFCFCFF"/>
        <color rgb="FF63BE7B"/>
      </colorScale>
    </cfRule>
  </conditionalFormatting>
  <conditionalFormatting sqref="AD78:AS78">
    <cfRule type="top10" dxfId="71" priority="143" rank="1"/>
    <cfRule type="colorScale" priority="144">
      <colorScale>
        <cfvo type="min"/>
        <cfvo type="max"/>
        <color rgb="FFFCFCFF"/>
        <color rgb="FF63BE7B"/>
      </colorScale>
    </cfRule>
  </conditionalFormatting>
  <conditionalFormatting sqref="H6:W6">
    <cfRule type="top10" dxfId="70" priority="141" rank="1"/>
    <cfRule type="colorScale" priority="142">
      <colorScale>
        <cfvo type="min"/>
        <cfvo type="max"/>
        <color rgb="FFFCFCFF"/>
        <color rgb="FF63BE7B"/>
      </colorScale>
    </cfRule>
  </conditionalFormatting>
  <conditionalFormatting sqref="H7:W7">
    <cfRule type="top10" dxfId="69" priority="139" rank="1"/>
    <cfRule type="colorScale" priority="140">
      <colorScale>
        <cfvo type="min"/>
        <cfvo type="max"/>
        <color rgb="FFFCFCFF"/>
        <color rgb="FF63BE7B"/>
      </colorScale>
    </cfRule>
  </conditionalFormatting>
  <conditionalFormatting sqref="H8:W8">
    <cfRule type="top10" dxfId="68" priority="137" rank="1"/>
    <cfRule type="colorScale" priority="138">
      <colorScale>
        <cfvo type="min"/>
        <cfvo type="max"/>
        <color rgb="FFFCFCFF"/>
        <color rgb="FF63BE7B"/>
      </colorScale>
    </cfRule>
  </conditionalFormatting>
  <conditionalFormatting sqref="H9:W9">
    <cfRule type="top10" dxfId="67" priority="135" rank="1"/>
    <cfRule type="colorScale" priority="136">
      <colorScale>
        <cfvo type="min"/>
        <cfvo type="max"/>
        <color rgb="FFFCFCFF"/>
        <color rgb="FF63BE7B"/>
      </colorScale>
    </cfRule>
  </conditionalFormatting>
  <conditionalFormatting sqref="H10:W10">
    <cfRule type="top10" dxfId="66" priority="133" rank="1"/>
    <cfRule type="colorScale" priority="134">
      <colorScale>
        <cfvo type="min"/>
        <cfvo type="max"/>
        <color rgb="FFFCFCFF"/>
        <color rgb="FF63BE7B"/>
      </colorScale>
    </cfRule>
  </conditionalFormatting>
  <conditionalFormatting sqref="H11:W11">
    <cfRule type="top10" dxfId="65" priority="131" rank="1"/>
    <cfRule type="colorScale" priority="132">
      <colorScale>
        <cfvo type="min"/>
        <cfvo type="max"/>
        <color rgb="FFFCFCFF"/>
        <color rgb="FF63BE7B"/>
      </colorScale>
    </cfRule>
  </conditionalFormatting>
  <conditionalFormatting sqref="H12:W12">
    <cfRule type="top10" dxfId="64" priority="129" rank="1"/>
    <cfRule type="colorScale" priority="130">
      <colorScale>
        <cfvo type="min"/>
        <cfvo type="max"/>
        <color rgb="FFFCFCFF"/>
        <color rgb="FF63BE7B"/>
      </colorScale>
    </cfRule>
  </conditionalFormatting>
  <conditionalFormatting sqref="H13:W13">
    <cfRule type="top10" dxfId="63" priority="127" rank="1"/>
    <cfRule type="colorScale" priority="128">
      <colorScale>
        <cfvo type="min"/>
        <cfvo type="max"/>
        <color rgb="FFFCFCFF"/>
        <color rgb="FF63BE7B"/>
      </colorScale>
    </cfRule>
  </conditionalFormatting>
  <conditionalFormatting sqref="H14:W14">
    <cfRule type="top10" dxfId="62" priority="125" rank="1"/>
    <cfRule type="colorScale" priority="126">
      <colorScale>
        <cfvo type="min"/>
        <cfvo type="max"/>
        <color rgb="FFFCFCFF"/>
        <color rgb="FF63BE7B"/>
      </colorScale>
    </cfRule>
  </conditionalFormatting>
  <conditionalFormatting sqref="H15:W15">
    <cfRule type="top10" dxfId="61" priority="123" rank="1"/>
    <cfRule type="colorScale" priority="124">
      <colorScale>
        <cfvo type="min"/>
        <cfvo type="max"/>
        <color rgb="FFFCFCFF"/>
        <color rgb="FF63BE7B"/>
      </colorScale>
    </cfRule>
  </conditionalFormatting>
  <conditionalFormatting sqref="H16:W16">
    <cfRule type="top10" dxfId="60" priority="121" rank="1"/>
    <cfRule type="colorScale" priority="122">
      <colorScale>
        <cfvo type="min"/>
        <cfvo type="max"/>
        <color rgb="FFFCFCFF"/>
        <color rgb="FF63BE7B"/>
      </colorScale>
    </cfRule>
  </conditionalFormatting>
  <conditionalFormatting sqref="H17:W17">
    <cfRule type="top10" dxfId="59" priority="119" rank="1"/>
    <cfRule type="colorScale" priority="120">
      <colorScale>
        <cfvo type="min"/>
        <cfvo type="max"/>
        <color rgb="FFFCFCFF"/>
        <color rgb="FF63BE7B"/>
      </colorScale>
    </cfRule>
  </conditionalFormatting>
  <conditionalFormatting sqref="H18:W18">
    <cfRule type="top10" dxfId="58" priority="117" rank="1"/>
    <cfRule type="colorScale" priority="118">
      <colorScale>
        <cfvo type="min"/>
        <cfvo type="max"/>
        <color rgb="FFFCFCFF"/>
        <color rgb="FF63BE7B"/>
      </colorScale>
    </cfRule>
  </conditionalFormatting>
  <conditionalFormatting sqref="H19:W19">
    <cfRule type="top10" dxfId="57" priority="115" rank="1"/>
    <cfRule type="colorScale" priority="116">
      <colorScale>
        <cfvo type="min"/>
        <cfvo type="max"/>
        <color rgb="FFFCFCFF"/>
        <color rgb="FF63BE7B"/>
      </colorScale>
    </cfRule>
  </conditionalFormatting>
  <conditionalFormatting sqref="H20:W20">
    <cfRule type="top10" dxfId="56" priority="113" rank="1"/>
    <cfRule type="colorScale" priority="114">
      <colorScale>
        <cfvo type="min"/>
        <cfvo type="max"/>
        <color rgb="FFFCFCFF"/>
        <color rgb="FF63BE7B"/>
      </colorScale>
    </cfRule>
  </conditionalFormatting>
  <conditionalFormatting sqref="H21:W21">
    <cfRule type="top10" dxfId="55" priority="111" rank="1"/>
    <cfRule type="colorScale" priority="112">
      <colorScale>
        <cfvo type="min"/>
        <cfvo type="max"/>
        <color rgb="FFFCFCFF"/>
        <color rgb="FF63BE7B"/>
      </colorScale>
    </cfRule>
  </conditionalFormatting>
  <conditionalFormatting sqref="H22:W22">
    <cfRule type="top10" dxfId="54" priority="109" rank="1"/>
    <cfRule type="colorScale" priority="110">
      <colorScale>
        <cfvo type="min"/>
        <cfvo type="max"/>
        <color rgb="FFFCFCFF"/>
        <color rgb="FF63BE7B"/>
      </colorScale>
    </cfRule>
  </conditionalFormatting>
  <conditionalFormatting sqref="H23:W23">
    <cfRule type="top10" dxfId="53" priority="107" rank="1"/>
    <cfRule type="colorScale" priority="108">
      <colorScale>
        <cfvo type="min"/>
        <cfvo type="max"/>
        <color rgb="FFFCFCFF"/>
        <color rgb="FF63BE7B"/>
      </colorScale>
    </cfRule>
  </conditionalFormatting>
  <conditionalFormatting sqref="H24:W24">
    <cfRule type="top10" dxfId="52" priority="105" rank="1"/>
    <cfRule type="colorScale" priority="106">
      <colorScale>
        <cfvo type="min"/>
        <cfvo type="max"/>
        <color rgb="FFFCFCFF"/>
        <color rgb="FF63BE7B"/>
      </colorScale>
    </cfRule>
  </conditionalFormatting>
  <conditionalFormatting sqref="H25:W25">
    <cfRule type="top10" dxfId="51" priority="103" rank="1"/>
    <cfRule type="colorScale" priority="104">
      <colorScale>
        <cfvo type="min"/>
        <cfvo type="max"/>
        <color rgb="FFFCFCFF"/>
        <color rgb="FF63BE7B"/>
      </colorScale>
    </cfRule>
  </conditionalFormatting>
  <conditionalFormatting sqref="H26:W26">
    <cfRule type="top10" dxfId="50" priority="101" rank="1"/>
    <cfRule type="colorScale" priority="102">
      <colorScale>
        <cfvo type="min"/>
        <cfvo type="max"/>
        <color rgb="FFFCFCFF"/>
        <color rgb="FF63BE7B"/>
      </colorScale>
    </cfRule>
  </conditionalFormatting>
  <conditionalFormatting sqref="H27:W27">
    <cfRule type="top10" dxfId="49" priority="99" rank="1"/>
    <cfRule type="colorScale" priority="100">
      <colorScale>
        <cfvo type="min"/>
        <cfvo type="max"/>
        <color rgb="FFFCFCFF"/>
        <color rgb="FF63BE7B"/>
      </colorScale>
    </cfRule>
  </conditionalFormatting>
  <conditionalFormatting sqref="H28:W28">
    <cfRule type="top10" dxfId="48" priority="97" rank="1"/>
    <cfRule type="colorScale" priority="98">
      <colorScale>
        <cfvo type="min"/>
        <cfvo type="max"/>
        <color rgb="FFFCFCFF"/>
        <color rgb="FF63BE7B"/>
      </colorScale>
    </cfRule>
  </conditionalFormatting>
  <conditionalFormatting sqref="H29:W29">
    <cfRule type="top10" dxfId="47" priority="95" rank="1"/>
    <cfRule type="colorScale" priority="96">
      <colorScale>
        <cfvo type="min"/>
        <cfvo type="max"/>
        <color rgb="FFFCFCFF"/>
        <color rgb="FF63BE7B"/>
      </colorScale>
    </cfRule>
  </conditionalFormatting>
  <conditionalFormatting sqref="H30:W30">
    <cfRule type="top10" dxfId="46" priority="93" rank="1"/>
    <cfRule type="colorScale" priority="94">
      <colorScale>
        <cfvo type="min"/>
        <cfvo type="max"/>
        <color rgb="FFFCFCFF"/>
        <color rgb="FF63BE7B"/>
      </colorScale>
    </cfRule>
  </conditionalFormatting>
  <conditionalFormatting sqref="H31:W31">
    <cfRule type="top10" dxfId="45" priority="91" rank="1"/>
    <cfRule type="colorScale" priority="92">
      <colorScale>
        <cfvo type="min"/>
        <cfvo type="max"/>
        <color rgb="FFFCFCFF"/>
        <color rgb="FF63BE7B"/>
      </colorScale>
    </cfRule>
  </conditionalFormatting>
  <conditionalFormatting sqref="H32:W32">
    <cfRule type="top10" dxfId="44" priority="89" rank="1"/>
    <cfRule type="colorScale" priority="90">
      <colorScale>
        <cfvo type="min"/>
        <cfvo type="max"/>
        <color rgb="FFFCFCFF"/>
        <color rgb="FF63BE7B"/>
      </colorScale>
    </cfRule>
  </conditionalFormatting>
  <conditionalFormatting sqref="H33:W33">
    <cfRule type="top10" dxfId="43" priority="87" rank="1"/>
    <cfRule type="colorScale" priority="88">
      <colorScale>
        <cfvo type="min"/>
        <cfvo type="max"/>
        <color rgb="FFFCFCFF"/>
        <color rgb="FF63BE7B"/>
      </colorScale>
    </cfRule>
  </conditionalFormatting>
  <conditionalFormatting sqref="H34:W34">
    <cfRule type="top10" dxfId="42" priority="85" rank="1"/>
    <cfRule type="colorScale" priority="86">
      <colorScale>
        <cfvo type="min"/>
        <cfvo type="max"/>
        <color rgb="FFFCFCFF"/>
        <color rgb="FF63BE7B"/>
      </colorScale>
    </cfRule>
  </conditionalFormatting>
  <conditionalFormatting sqref="H35:W35">
    <cfRule type="top10" dxfId="41" priority="83" rank="1"/>
    <cfRule type="colorScale" priority="84">
      <colorScale>
        <cfvo type="min"/>
        <cfvo type="max"/>
        <color rgb="FFFCFCFF"/>
        <color rgb="FF63BE7B"/>
      </colorScale>
    </cfRule>
  </conditionalFormatting>
  <conditionalFormatting sqref="H36:W36">
    <cfRule type="top10" dxfId="40" priority="81" rank="1"/>
    <cfRule type="colorScale" priority="82">
      <colorScale>
        <cfvo type="min"/>
        <cfvo type="max"/>
        <color rgb="FFFCFCFF"/>
        <color rgb="FF63BE7B"/>
      </colorScale>
    </cfRule>
  </conditionalFormatting>
  <conditionalFormatting sqref="H37:W37">
    <cfRule type="top10" dxfId="39" priority="79" rank="1"/>
    <cfRule type="colorScale" priority="80">
      <colorScale>
        <cfvo type="min"/>
        <cfvo type="max"/>
        <color rgb="FFFCFCFF"/>
        <color rgb="FF63BE7B"/>
      </colorScale>
    </cfRule>
  </conditionalFormatting>
  <conditionalFormatting sqref="H38:W38">
    <cfRule type="top10" dxfId="38" priority="77" rank="1"/>
    <cfRule type="colorScale" priority="78">
      <colorScale>
        <cfvo type="min"/>
        <cfvo type="max"/>
        <color rgb="FFFCFCFF"/>
        <color rgb="FF63BE7B"/>
      </colorScale>
    </cfRule>
  </conditionalFormatting>
  <conditionalFormatting sqref="H39:W39">
    <cfRule type="top10" dxfId="37" priority="75" rank="1"/>
    <cfRule type="colorScale" priority="76">
      <colorScale>
        <cfvo type="min"/>
        <cfvo type="max"/>
        <color rgb="FFFCFCFF"/>
        <color rgb="FF63BE7B"/>
      </colorScale>
    </cfRule>
  </conditionalFormatting>
  <conditionalFormatting sqref="H40:W40">
    <cfRule type="top10" dxfId="36" priority="73" rank="1"/>
    <cfRule type="colorScale" priority="74">
      <colorScale>
        <cfvo type="min"/>
        <cfvo type="max"/>
        <color rgb="FFFCFCFF"/>
        <color rgb="FF63BE7B"/>
      </colorScale>
    </cfRule>
  </conditionalFormatting>
  <conditionalFormatting sqref="H41:W41">
    <cfRule type="top10" dxfId="35" priority="71" rank="1"/>
    <cfRule type="colorScale" priority="72">
      <colorScale>
        <cfvo type="min"/>
        <cfvo type="max"/>
        <color rgb="FFFCFCFF"/>
        <color rgb="FF63BE7B"/>
      </colorScale>
    </cfRule>
  </conditionalFormatting>
  <conditionalFormatting sqref="H42:W42">
    <cfRule type="top10" dxfId="34" priority="69" rank="1"/>
    <cfRule type="colorScale" priority="70">
      <colorScale>
        <cfvo type="min"/>
        <cfvo type="max"/>
        <color rgb="FFFCFCFF"/>
        <color rgb="FF63BE7B"/>
      </colorScale>
    </cfRule>
  </conditionalFormatting>
  <conditionalFormatting sqref="H43:W43">
    <cfRule type="top10" dxfId="33" priority="67" rank="1"/>
    <cfRule type="colorScale" priority="68">
      <colorScale>
        <cfvo type="min"/>
        <cfvo type="max"/>
        <color rgb="FFFCFCFF"/>
        <color rgb="FF63BE7B"/>
      </colorScale>
    </cfRule>
  </conditionalFormatting>
  <conditionalFormatting sqref="H44:W44">
    <cfRule type="top10" dxfId="32" priority="65" rank="1"/>
    <cfRule type="colorScale" priority="66">
      <colorScale>
        <cfvo type="min"/>
        <cfvo type="max"/>
        <color rgb="FFFCFCFF"/>
        <color rgb="FF63BE7B"/>
      </colorScale>
    </cfRule>
  </conditionalFormatting>
  <conditionalFormatting sqref="H45:W45">
    <cfRule type="top10" dxfId="31" priority="63" rank="1"/>
    <cfRule type="colorScale" priority="64">
      <colorScale>
        <cfvo type="min"/>
        <cfvo type="max"/>
        <color rgb="FFFCFCFF"/>
        <color rgb="FF63BE7B"/>
      </colorScale>
    </cfRule>
  </conditionalFormatting>
  <conditionalFormatting sqref="H46:W46">
    <cfRule type="top10" dxfId="30" priority="61" rank="1"/>
    <cfRule type="colorScale" priority="62">
      <colorScale>
        <cfvo type="min"/>
        <cfvo type="max"/>
        <color rgb="FFFCFCFF"/>
        <color rgb="FF63BE7B"/>
      </colorScale>
    </cfRule>
  </conditionalFormatting>
  <conditionalFormatting sqref="H47:W47">
    <cfRule type="top10" dxfId="29" priority="59" rank="1"/>
    <cfRule type="colorScale" priority="60">
      <colorScale>
        <cfvo type="min"/>
        <cfvo type="max"/>
        <color rgb="FFFCFCFF"/>
        <color rgb="FF63BE7B"/>
      </colorScale>
    </cfRule>
  </conditionalFormatting>
  <conditionalFormatting sqref="H48:W48">
    <cfRule type="top10" dxfId="28" priority="57" rank="1"/>
    <cfRule type="colorScale" priority="58">
      <colorScale>
        <cfvo type="min"/>
        <cfvo type="max"/>
        <color rgb="FFFCFCFF"/>
        <color rgb="FF63BE7B"/>
      </colorScale>
    </cfRule>
  </conditionalFormatting>
  <conditionalFormatting sqref="H49:W49">
    <cfRule type="top10" dxfId="27" priority="55" rank="1"/>
    <cfRule type="colorScale" priority="56">
      <colorScale>
        <cfvo type="min"/>
        <cfvo type="max"/>
        <color rgb="FFFCFCFF"/>
        <color rgb="FF63BE7B"/>
      </colorScale>
    </cfRule>
  </conditionalFormatting>
  <conditionalFormatting sqref="H50:W50">
    <cfRule type="top10" dxfId="26" priority="53" rank="1"/>
    <cfRule type="colorScale" priority="54">
      <colorScale>
        <cfvo type="min"/>
        <cfvo type="max"/>
        <color rgb="FFFCFCFF"/>
        <color rgb="FF63BE7B"/>
      </colorScale>
    </cfRule>
  </conditionalFormatting>
  <conditionalFormatting sqref="H51:W51">
    <cfRule type="top10" dxfId="25" priority="51" rank="1"/>
    <cfRule type="colorScale" priority="52">
      <colorScale>
        <cfvo type="min"/>
        <cfvo type="max"/>
        <color rgb="FFFCFCFF"/>
        <color rgb="FF63BE7B"/>
      </colorScale>
    </cfRule>
  </conditionalFormatting>
  <conditionalFormatting sqref="H52:W52">
    <cfRule type="top10" dxfId="24" priority="49" rank="1"/>
    <cfRule type="colorScale" priority="50">
      <colorScale>
        <cfvo type="min"/>
        <cfvo type="max"/>
        <color rgb="FFFCFCFF"/>
        <color rgb="FF63BE7B"/>
      </colorScale>
    </cfRule>
  </conditionalFormatting>
  <conditionalFormatting sqref="H53:W53">
    <cfRule type="top10" dxfId="23" priority="47" rank="1"/>
    <cfRule type="colorScale" priority="48">
      <colorScale>
        <cfvo type="min"/>
        <cfvo type="max"/>
        <color rgb="FFFCFCFF"/>
        <color rgb="FF63BE7B"/>
      </colorScale>
    </cfRule>
  </conditionalFormatting>
  <conditionalFormatting sqref="H54:W54">
    <cfRule type="top10" dxfId="22" priority="45" rank="1"/>
    <cfRule type="colorScale" priority="46">
      <colorScale>
        <cfvo type="min"/>
        <cfvo type="max"/>
        <color rgb="FFFCFCFF"/>
        <color rgb="FF63BE7B"/>
      </colorScale>
    </cfRule>
  </conditionalFormatting>
  <conditionalFormatting sqref="H55:W55">
    <cfRule type="top10" dxfId="21" priority="43" rank="1"/>
    <cfRule type="colorScale" priority="44">
      <colorScale>
        <cfvo type="min"/>
        <cfvo type="max"/>
        <color rgb="FFFCFCFF"/>
        <color rgb="FF63BE7B"/>
      </colorScale>
    </cfRule>
  </conditionalFormatting>
  <conditionalFormatting sqref="H56:W56">
    <cfRule type="top10" dxfId="20" priority="41" rank="1"/>
    <cfRule type="colorScale" priority="42">
      <colorScale>
        <cfvo type="min"/>
        <cfvo type="max"/>
        <color rgb="FFFCFCFF"/>
        <color rgb="FF63BE7B"/>
      </colorScale>
    </cfRule>
  </conditionalFormatting>
  <conditionalFormatting sqref="H57:W57">
    <cfRule type="top10" dxfId="19" priority="39" rank="1"/>
    <cfRule type="colorScale" priority="40">
      <colorScale>
        <cfvo type="min"/>
        <cfvo type="max"/>
        <color rgb="FFFCFCFF"/>
        <color rgb="FF63BE7B"/>
      </colorScale>
    </cfRule>
  </conditionalFormatting>
  <conditionalFormatting sqref="H58:W58">
    <cfRule type="top10" dxfId="18" priority="37" rank="1"/>
    <cfRule type="colorScale" priority="38">
      <colorScale>
        <cfvo type="min"/>
        <cfvo type="max"/>
        <color rgb="FFFCFCFF"/>
        <color rgb="FF63BE7B"/>
      </colorScale>
    </cfRule>
  </conditionalFormatting>
  <conditionalFormatting sqref="H59:W59">
    <cfRule type="top10" dxfId="17" priority="35" rank="1"/>
    <cfRule type="colorScale" priority="36">
      <colorScale>
        <cfvo type="min"/>
        <cfvo type="max"/>
        <color rgb="FFFCFCFF"/>
        <color rgb="FF63BE7B"/>
      </colorScale>
    </cfRule>
  </conditionalFormatting>
  <conditionalFormatting sqref="H60:W60">
    <cfRule type="top10" dxfId="16" priority="33" rank="1"/>
    <cfRule type="colorScale" priority="34">
      <colorScale>
        <cfvo type="min"/>
        <cfvo type="max"/>
        <color rgb="FFFCFCFF"/>
        <color rgb="FF63BE7B"/>
      </colorScale>
    </cfRule>
  </conditionalFormatting>
  <conditionalFormatting sqref="H61:W61">
    <cfRule type="top10" dxfId="15" priority="31" rank="1"/>
    <cfRule type="colorScale" priority="32">
      <colorScale>
        <cfvo type="min"/>
        <cfvo type="max"/>
        <color rgb="FFFCFCFF"/>
        <color rgb="FF63BE7B"/>
      </colorScale>
    </cfRule>
  </conditionalFormatting>
  <conditionalFormatting sqref="H62:W62">
    <cfRule type="top10" dxfId="14" priority="29" rank="1"/>
    <cfRule type="colorScale" priority="30">
      <colorScale>
        <cfvo type="min"/>
        <cfvo type="max"/>
        <color rgb="FFFCFCFF"/>
        <color rgb="FF63BE7B"/>
      </colorScale>
    </cfRule>
  </conditionalFormatting>
  <conditionalFormatting sqref="H63:W63">
    <cfRule type="top10" dxfId="13" priority="27" rank="1"/>
    <cfRule type="colorScale" priority="28">
      <colorScale>
        <cfvo type="min"/>
        <cfvo type="max"/>
        <color rgb="FFFCFCFF"/>
        <color rgb="FF63BE7B"/>
      </colorScale>
    </cfRule>
  </conditionalFormatting>
  <conditionalFormatting sqref="H64:W64">
    <cfRule type="top10" dxfId="12" priority="25" rank="1"/>
    <cfRule type="colorScale" priority="26">
      <colorScale>
        <cfvo type="min"/>
        <cfvo type="max"/>
        <color rgb="FFFCFCFF"/>
        <color rgb="FF63BE7B"/>
      </colorScale>
    </cfRule>
  </conditionalFormatting>
  <conditionalFormatting sqref="H65:W65">
    <cfRule type="top10" dxfId="11" priority="23" rank="1"/>
    <cfRule type="colorScale" priority="24">
      <colorScale>
        <cfvo type="min"/>
        <cfvo type="max"/>
        <color rgb="FFFCFCFF"/>
        <color rgb="FF63BE7B"/>
      </colorScale>
    </cfRule>
  </conditionalFormatting>
  <conditionalFormatting sqref="H66:W66">
    <cfRule type="top10" dxfId="10" priority="21" rank="1"/>
    <cfRule type="colorScale" priority="22">
      <colorScale>
        <cfvo type="min"/>
        <cfvo type="max"/>
        <color rgb="FFFCFCFF"/>
        <color rgb="FF63BE7B"/>
      </colorScale>
    </cfRule>
  </conditionalFormatting>
  <conditionalFormatting sqref="H67:W67">
    <cfRule type="top10" dxfId="9" priority="19" rank="1"/>
    <cfRule type="colorScale" priority="20">
      <colorScale>
        <cfvo type="min"/>
        <cfvo type="max"/>
        <color rgb="FFFCFCFF"/>
        <color rgb="FF63BE7B"/>
      </colorScale>
    </cfRule>
  </conditionalFormatting>
  <conditionalFormatting sqref="H68:W68">
    <cfRule type="top10" dxfId="8" priority="17" rank="1"/>
    <cfRule type="colorScale" priority="18">
      <colorScale>
        <cfvo type="min"/>
        <cfvo type="max"/>
        <color rgb="FFFCFCFF"/>
        <color rgb="FF63BE7B"/>
      </colorScale>
    </cfRule>
  </conditionalFormatting>
  <conditionalFormatting sqref="H69:W69">
    <cfRule type="top10" dxfId="7" priority="15" rank="1"/>
    <cfRule type="colorScale" priority="16">
      <colorScale>
        <cfvo type="min"/>
        <cfvo type="max"/>
        <color rgb="FFFCFCFF"/>
        <color rgb="FF63BE7B"/>
      </colorScale>
    </cfRule>
  </conditionalFormatting>
  <conditionalFormatting sqref="H70:W70">
    <cfRule type="top10" dxfId="6" priority="13" rank="1"/>
    <cfRule type="colorScale" priority="14">
      <colorScale>
        <cfvo type="min"/>
        <cfvo type="max"/>
        <color rgb="FFFCFCFF"/>
        <color rgb="FF63BE7B"/>
      </colorScale>
    </cfRule>
  </conditionalFormatting>
  <conditionalFormatting sqref="H71:W71">
    <cfRule type="top10" dxfId="5" priority="11" rank="1"/>
    <cfRule type="colorScale" priority="12">
      <colorScale>
        <cfvo type="min"/>
        <cfvo type="max"/>
        <color rgb="FFFCFCFF"/>
        <color rgb="FF63BE7B"/>
      </colorScale>
    </cfRule>
  </conditionalFormatting>
  <conditionalFormatting sqref="H72:W72">
    <cfRule type="top10" dxfId="4" priority="9" rank="1"/>
    <cfRule type="colorScale" priority="10">
      <colorScale>
        <cfvo type="min"/>
        <cfvo type="max"/>
        <color rgb="FFFCFCFF"/>
        <color rgb="FF63BE7B"/>
      </colorScale>
    </cfRule>
  </conditionalFormatting>
  <conditionalFormatting sqref="H73:W73">
    <cfRule type="top10" dxfId="3" priority="7" rank="1"/>
    <cfRule type="colorScale" priority="8">
      <colorScale>
        <cfvo type="min"/>
        <cfvo type="max"/>
        <color rgb="FFFCFCFF"/>
        <color rgb="FF63BE7B"/>
      </colorScale>
    </cfRule>
  </conditionalFormatting>
  <conditionalFormatting sqref="H74:W74">
    <cfRule type="top10" dxfId="2" priority="5" rank="1"/>
    <cfRule type="colorScale" priority="6">
      <colorScale>
        <cfvo type="min"/>
        <cfvo type="max"/>
        <color rgb="FFFCFCFF"/>
        <color rgb="FF63BE7B"/>
      </colorScale>
    </cfRule>
  </conditionalFormatting>
  <conditionalFormatting sqref="H75:W75">
    <cfRule type="top10" dxfId="1" priority="3" rank="1"/>
    <cfRule type="colorScale" priority="4">
      <colorScale>
        <cfvo type="min"/>
        <cfvo type="max"/>
        <color rgb="FFFCFCFF"/>
        <color rgb="FF63BE7B"/>
      </colorScale>
    </cfRule>
  </conditionalFormatting>
  <conditionalFormatting sqref="H76:W76">
    <cfRule type="top10" dxfId="0" priority="1" rank="1"/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0"/>
  <sheetViews>
    <sheetView zoomScale="55" zoomScaleNormal="55" zoomScalePageLayoutView="55" workbookViewId="0">
      <selection activeCell="U11" sqref="U11"/>
    </sheetView>
  </sheetViews>
  <sheetFormatPr baseColWidth="10" defaultColWidth="8.83203125" defaultRowHeight="14" x14ac:dyDescent="0"/>
  <cols>
    <col min="1" max="1" width="3.33203125" customWidth="1"/>
    <col min="2" max="38" width="7.1640625" customWidth="1"/>
  </cols>
  <sheetData>
    <row r="3" spans="2:38">
      <c r="B3" s="10" t="s">
        <v>103</v>
      </c>
      <c r="C3" s="9" t="s">
        <v>105</v>
      </c>
      <c r="D3" s="9" t="s">
        <v>106</v>
      </c>
      <c r="E3" s="9" t="s">
        <v>107</v>
      </c>
      <c r="F3" s="9" t="s">
        <v>108</v>
      </c>
      <c r="G3" s="9" t="s">
        <v>109</v>
      </c>
      <c r="H3" s="9" t="s">
        <v>110</v>
      </c>
      <c r="I3" s="9" t="s">
        <v>111</v>
      </c>
      <c r="J3" s="9" t="s">
        <v>112</v>
      </c>
      <c r="K3" s="9" t="s">
        <v>113</v>
      </c>
      <c r="L3" s="9" t="s">
        <v>114</v>
      </c>
      <c r="M3" s="9" t="s">
        <v>115</v>
      </c>
      <c r="N3" s="9" t="s">
        <v>83</v>
      </c>
      <c r="O3" s="9" t="s">
        <v>77</v>
      </c>
      <c r="P3" s="9" t="s">
        <v>78</v>
      </c>
      <c r="Q3" s="9" t="s">
        <v>79</v>
      </c>
      <c r="R3" s="9" t="s">
        <v>119</v>
      </c>
      <c r="S3" s="10"/>
      <c r="T3" s="8" t="s">
        <v>104</v>
      </c>
      <c r="U3" s="10"/>
      <c r="V3" s="10" t="s">
        <v>116</v>
      </c>
      <c r="W3" s="9" t="s">
        <v>105</v>
      </c>
      <c r="X3" s="9" t="s">
        <v>106</v>
      </c>
      <c r="Y3" s="9" t="s">
        <v>107</v>
      </c>
      <c r="Z3" s="9" t="s">
        <v>108</v>
      </c>
      <c r="AA3" s="9" t="s">
        <v>109</v>
      </c>
      <c r="AB3" s="9" t="s">
        <v>110</v>
      </c>
      <c r="AC3" s="9" t="s">
        <v>111</v>
      </c>
      <c r="AD3" s="9" t="s">
        <v>112</v>
      </c>
      <c r="AE3" s="9" t="s">
        <v>113</v>
      </c>
      <c r="AF3" s="9" t="s">
        <v>114</v>
      </c>
      <c r="AG3" s="9" t="s">
        <v>115</v>
      </c>
      <c r="AH3" s="9" t="s">
        <v>83</v>
      </c>
      <c r="AI3" s="9" t="s">
        <v>77</v>
      </c>
      <c r="AJ3" s="9" t="s">
        <v>78</v>
      </c>
      <c r="AK3" s="9" t="s">
        <v>79</v>
      </c>
      <c r="AL3" s="9" t="s">
        <v>119</v>
      </c>
    </row>
    <row r="4" spans="2:38">
      <c r="B4" s="11" t="s">
        <v>87</v>
      </c>
      <c r="C4">
        <v>0</v>
      </c>
      <c r="D4">
        <v>1</v>
      </c>
      <c r="E4">
        <v>0</v>
      </c>
      <c r="F4">
        <v>0</v>
      </c>
      <c r="G4">
        <v>38</v>
      </c>
      <c r="H4">
        <v>1</v>
      </c>
      <c r="I4">
        <v>0</v>
      </c>
      <c r="J4">
        <v>1</v>
      </c>
      <c r="K4">
        <v>1</v>
      </c>
      <c r="L4">
        <v>5</v>
      </c>
      <c r="M4">
        <v>0</v>
      </c>
      <c r="N4">
        <v>15</v>
      </c>
      <c r="O4">
        <v>0</v>
      </c>
      <c r="P4">
        <v>1</v>
      </c>
      <c r="Q4">
        <v>0</v>
      </c>
      <c r="R4">
        <v>9</v>
      </c>
      <c r="T4" s="2">
        <v>25</v>
      </c>
      <c r="V4" s="11" t="s">
        <v>87</v>
      </c>
      <c r="W4">
        <f>C4*$T4</f>
        <v>0</v>
      </c>
      <c r="X4">
        <f t="shared" ref="X4:AL4" si="0">D4*$T4</f>
        <v>25</v>
      </c>
      <c r="Y4">
        <f t="shared" si="0"/>
        <v>0</v>
      </c>
      <c r="Z4">
        <f t="shared" si="0"/>
        <v>0</v>
      </c>
      <c r="AA4">
        <f t="shared" si="0"/>
        <v>950</v>
      </c>
      <c r="AB4">
        <f t="shared" si="0"/>
        <v>25</v>
      </c>
      <c r="AC4">
        <f t="shared" si="0"/>
        <v>0</v>
      </c>
      <c r="AD4">
        <f t="shared" si="0"/>
        <v>25</v>
      </c>
      <c r="AE4">
        <f t="shared" si="0"/>
        <v>25</v>
      </c>
      <c r="AF4">
        <f t="shared" si="0"/>
        <v>125</v>
      </c>
      <c r="AG4">
        <f t="shared" si="0"/>
        <v>0</v>
      </c>
      <c r="AH4">
        <f t="shared" si="0"/>
        <v>375</v>
      </c>
      <c r="AI4">
        <f t="shared" si="0"/>
        <v>0</v>
      </c>
      <c r="AJ4">
        <f t="shared" si="0"/>
        <v>25</v>
      </c>
      <c r="AK4">
        <f t="shared" si="0"/>
        <v>0</v>
      </c>
      <c r="AL4">
        <f t="shared" si="0"/>
        <v>225</v>
      </c>
    </row>
    <row r="5" spans="2:38">
      <c r="B5" s="11" t="s">
        <v>88</v>
      </c>
      <c r="C5">
        <v>0</v>
      </c>
      <c r="D5">
        <v>2</v>
      </c>
      <c r="E5">
        <v>0</v>
      </c>
      <c r="F5">
        <v>3</v>
      </c>
      <c r="G5">
        <v>12</v>
      </c>
      <c r="H5">
        <v>2</v>
      </c>
      <c r="I5">
        <v>0</v>
      </c>
      <c r="J5">
        <v>4</v>
      </c>
      <c r="K5">
        <v>9</v>
      </c>
      <c r="L5">
        <v>5</v>
      </c>
      <c r="M5">
        <v>2</v>
      </c>
      <c r="N5">
        <v>26</v>
      </c>
      <c r="O5">
        <v>0</v>
      </c>
      <c r="P5">
        <v>0</v>
      </c>
      <c r="Q5">
        <v>0</v>
      </c>
      <c r="R5">
        <v>7</v>
      </c>
      <c r="T5" s="2">
        <v>18</v>
      </c>
      <c r="V5" s="11" t="s">
        <v>88</v>
      </c>
      <c r="W5">
        <f t="shared" ref="W5:W19" si="1">C5*$T5</f>
        <v>0</v>
      </c>
      <c r="X5">
        <f t="shared" ref="X5:X19" si="2">D5*$T5</f>
        <v>36</v>
      </c>
      <c r="Y5">
        <f t="shared" ref="Y5:Y19" si="3">E5*$T5</f>
        <v>0</v>
      </c>
      <c r="Z5">
        <f t="shared" ref="Z5:Z19" si="4">F5*$T5</f>
        <v>54</v>
      </c>
      <c r="AA5">
        <f t="shared" ref="AA5:AA19" si="5">G5*$T5</f>
        <v>216</v>
      </c>
      <c r="AB5">
        <f t="shared" ref="AB5:AB19" si="6">H5*$T5</f>
        <v>36</v>
      </c>
      <c r="AC5">
        <f t="shared" ref="AC5:AC19" si="7">I5*$T5</f>
        <v>0</v>
      </c>
      <c r="AD5">
        <f t="shared" ref="AD5:AD19" si="8">J5*$T5</f>
        <v>72</v>
      </c>
      <c r="AE5">
        <f t="shared" ref="AE5:AE19" si="9">K5*$T5</f>
        <v>162</v>
      </c>
      <c r="AF5">
        <f t="shared" ref="AF5:AF19" si="10">L5*$T5</f>
        <v>90</v>
      </c>
      <c r="AG5">
        <f t="shared" ref="AG5:AG19" si="11">M5*$T5</f>
        <v>36</v>
      </c>
      <c r="AH5">
        <f t="shared" ref="AH5:AH19" si="12">N5*$T5</f>
        <v>468</v>
      </c>
      <c r="AI5">
        <f t="shared" ref="AI5:AI19" si="13">O5*$T5</f>
        <v>0</v>
      </c>
      <c r="AJ5">
        <f t="shared" ref="AJ5:AJ19" si="14">P5*$T5</f>
        <v>0</v>
      </c>
      <c r="AK5">
        <f t="shared" ref="AK5:AK19" si="15">Q5*$T5</f>
        <v>0</v>
      </c>
      <c r="AL5">
        <f t="shared" ref="AL5:AL19" si="16">R5*$T5</f>
        <v>126</v>
      </c>
    </row>
    <row r="6" spans="2:38">
      <c r="B6" s="11" t="s">
        <v>89</v>
      </c>
      <c r="C6">
        <v>0</v>
      </c>
      <c r="D6">
        <v>0</v>
      </c>
      <c r="E6">
        <v>1</v>
      </c>
      <c r="F6">
        <v>2</v>
      </c>
      <c r="G6">
        <v>9</v>
      </c>
      <c r="H6">
        <v>3</v>
      </c>
      <c r="I6">
        <v>3</v>
      </c>
      <c r="J6">
        <v>17</v>
      </c>
      <c r="K6">
        <v>13</v>
      </c>
      <c r="L6">
        <v>8</v>
      </c>
      <c r="M6">
        <v>3</v>
      </c>
      <c r="N6">
        <v>4</v>
      </c>
      <c r="O6">
        <v>1</v>
      </c>
      <c r="P6">
        <v>0</v>
      </c>
      <c r="Q6">
        <v>0</v>
      </c>
      <c r="R6">
        <v>8</v>
      </c>
      <c r="T6" s="2">
        <v>15</v>
      </c>
      <c r="V6" s="11" t="s">
        <v>89</v>
      </c>
      <c r="W6">
        <f t="shared" si="1"/>
        <v>0</v>
      </c>
      <c r="X6">
        <f t="shared" si="2"/>
        <v>0</v>
      </c>
      <c r="Y6">
        <f t="shared" si="3"/>
        <v>15</v>
      </c>
      <c r="Z6">
        <f t="shared" si="4"/>
        <v>30</v>
      </c>
      <c r="AA6">
        <f t="shared" si="5"/>
        <v>135</v>
      </c>
      <c r="AB6">
        <f t="shared" si="6"/>
        <v>45</v>
      </c>
      <c r="AC6">
        <f t="shared" si="7"/>
        <v>45</v>
      </c>
      <c r="AD6">
        <f t="shared" si="8"/>
        <v>255</v>
      </c>
      <c r="AE6">
        <f t="shared" si="9"/>
        <v>195</v>
      </c>
      <c r="AF6">
        <f t="shared" si="10"/>
        <v>120</v>
      </c>
      <c r="AG6">
        <f t="shared" si="11"/>
        <v>45</v>
      </c>
      <c r="AH6">
        <f t="shared" si="12"/>
        <v>60</v>
      </c>
      <c r="AI6">
        <f t="shared" si="13"/>
        <v>15</v>
      </c>
      <c r="AJ6">
        <f t="shared" si="14"/>
        <v>0</v>
      </c>
      <c r="AK6">
        <f t="shared" si="15"/>
        <v>0</v>
      </c>
      <c r="AL6">
        <f t="shared" si="16"/>
        <v>120</v>
      </c>
    </row>
    <row r="7" spans="2:38">
      <c r="B7" s="11" t="s">
        <v>90</v>
      </c>
      <c r="C7">
        <v>1</v>
      </c>
      <c r="D7">
        <v>1</v>
      </c>
      <c r="E7">
        <v>2</v>
      </c>
      <c r="F7">
        <v>3</v>
      </c>
      <c r="G7">
        <v>4</v>
      </c>
      <c r="H7">
        <v>3</v>
      </c>
      <c r="I7">
        <v>1</v>
      </c>
      <c r="J7">
        <v>18</v>
      </c>
      <c r="K7">
        <v>11</v>
      </c>
      <c r="L7">
        <v>5</v>
      </c>
      <c r="M7">
        <v>8</v>
      </c>
      <c r="N7">
        <v>9</v>
      </c>
      <c r="O7">
        <v>0</v>
      </c>
      <c r="P7">
        <v>0</v>
      </c>
      <c r="Q7">
        <v>0</v>
      </c>
      <c r="R7">
        <v>6</v>
      </c>
      <c r="T7" s="2">
        <v>12</v>
      </c>
      <c r="V7" s="11" t="s">
        <v>90</v>
      </c>
      <c r="W7">
        <f t="shared" si="1"/>
        <v>12</v>
      </c>
      <c r="X7">
        <f t="shared" si="2"/>
        <v>12</v>
      </c>
      <c r="Y7">
        <f t="shared" si="3"/>
        <v>24</v>
      </c>
      <c r="Z7">
        <f t="shared" si="4"/>
        <v>36</v>
      </c>
      <c r="AA7">
        <f t="shared" si="5"/>
        <v>48</v>
      </c>
      <c r="AB7">
        <f t="shared" si="6"/>
        <v>36</v>
      </c>
      <c r="AC7">
        <f t="shared" si="7"/>
        <v>12</v>
      </c>
      <c r="AD7">
        <f t="shared" si="8"/>
        <v>216</v>
      </c>
      <c r="AE7">
        <f t="shared" si="9"/>
        <v>132</v>
      </c>
      <c r="AF7">
        <f t="shared" si="10"/>
        <v>60</v>
      </c>
      <c r="AG7">
        <f t="shared" si="11"/>
        <v>96</v>
      </c>
      <c r="AH7">
        <f t="shared" si="12"/>
        <v>108</v>
      </c>
      <c r="AI7">
        <f t="shared" si="13"/>
        <v>0</v>
      </c>
      <c r="AJ7">
        <f t="shared" si="14"/>
        <v>0</v>
      </c>
      <c r="AK7">
        <f t="shared" si="15"/>
        <v>0</v>
      </c>
      <c r="AL7">
        <f t="shared" si="16"/>
        <v>72</v>
      </c>
    </row>
    <row r="8" spans="2:38">
      <c r="B8" s="11" t="s">
        <v>91</v>
      </c>
      <c r="C8">
        <v>0</v>
      </c>
      <c r="D8">
        <v>5</v>
      </c>
      <c r="E8">
        <v>3</v>
      </c>
      <c r="F8">
        <v>2</v>
      </c>
      <c r="G8">
        <v>1</v>
      </c>
      <c r="H8">
        <v>6</v>
      </c>
      <c r="I8">
        <v>3</v>
      </c>
      <c r="J8">
        <v>6</v>
      </c>
      <c r="K8">
        <v>11</v>
      </c>
      <c r="L8">
        <v>11</v>
      </c>
      <c r="M8">
        <v>8</v>
      </c>
      <c r="N8">
        <v>8</v>
      </c>
      <c r="O8">
        <v>0</v>
      </c>
      <c r="P8">
        <v>1</v>
      </c>
      <c r="Q8">
        <v>0</v>
      </c>
      <c r="R8">
        <v>7</v>
      </c>
      <c r="T8" s="2">
        <v>10</v>
      </c>
      <c r="V8" s="11" t="s">
        <v>91</v>
      </c>
      <c r="W8">
        <f t="shared" si="1"/>
        <v>0</v>
      </c>
      <c r="X8">
        <f t="shared" si="2"/>
        <v>50</v>
      </c>
      <c r="Y8">
        <f t="shared" si="3"/>
        <v>30</v>
      </c>
      <c r="Z8">
        <f t="shared" si="4"/>
        <v>20</v>
      </c>
      <c r="AA8">
        <f t="shared" si="5"/>
        <v>10</v>
      </c>
      <c r="AB8">
        <f t="shared" si="6"/>
        <v>60</v>
      </c>
      <c r="AC8">
        <f t="shared" si="7"/>
        <v>30</v>
      </c>
      <c r="AD8">
        <f t="shared" si="8"/>
        <v>60</v>
      </c>
      <c r="AE8">
        <f t="shared" si="9"/>
        <v>110</v>
      </c>
      <c r="AF8">
        <f t="shared" si="10"/>
        <v>110</v>
      </c>
      <c r="AG8">
        <f t="shared" si="11"/>
        <v>80</v>
      </c>
      <c r="AH8">
        <f t="shared" si="12"/>
        <v>80</v>
      </c>
      <c r="AI8">
        <f t="shared" si="13"/>
        <v>0</v>
      </c>
      <c r="AJ8">
        <f t="shared" si="14"/>
        <v>10</v>
      </c>
      <c r="AK8">
        <f t="shared" si="15"/>
        <v>0</v>
      </c>
      <c r="AL8">
        <f t="shared" si="16"/>
        <v>70</v>
      </c>
    </row>
    <row r="9" spans="2:38">
      <c r="B9" s="11" t="s">
        <v>92</v>
      </c>
      <c r="C9">
        <v>3</v>
      </c>
      <c r="D9">
        <v>2</v>
      </c>
      <c r="E9">
        <v>6</v>
      </c>
      <c r="F9">
        <v>3</v>
      </c>
      <c r="G9">
        <v>4</v>
      </c>
      <c r="H9">
        <v>7</v>
      </c>
      <c r="I9">
        <v>2</v>
      </c>
      <c r="J9">
        <v>6</v>
      </c>
      <c r="K9">
        <v>14</v>
      </c>
      <c r="L9">
        <v>9</v>
      </c>
      <c r="M9">
        <v>12</v>
      </c>
      <c r="N9">
        <v>0</v>
      </c>
      <c r="O9">
        <v>0</v>
      </c>
      <c r="P9">
        <v>3</v>
      </c>
      <c r="Q9">
        <v>0</v>
      </c>
      <c r="R9">
        <v>1</v>
      </c>
      <c r="T9" s="2">
        <v>8</v>
      </c>
      <c r="V9" s="11" t="s">
        <v>92</v>
      </c>
      <c r="W9">
        <f t="shared" si="1"/>
        <v>24</v>
      </c>
      <c r="X9">
        <f t="shared" si="2"/>
        <v>16</v>
      </c>
      <c r="Y9">
        <f t="shared" si="3"/>
        <v>48</v>
      </c>
      <c r="Z9">
        <f t="shared" si="4"/>
        <v>24</v>
      </c>
      <c r="AA9">
        <f t="shared" si="5"/>
        <v>32</v>
      </c>
      <c r="AB9">
        <f t="shared" si="6"/>
        <v>56</v>
      </c>
      <c r="AC9">
        <f t="shared" si="7"/>
        <v>16</v>
      </c>
      <c r="AD9">
        <f t="shared" si="8"/>
        <v>48</v>
      </c>
      <c r="AE9">
        <f t="shared" si="9"/>
        <v>112</v>
      </c>
      <c r="AF9">
        <f t="shared" si="10"/>
        <v>72</v>
      </c>
      <c r="AG9">
        <f t="shared" si="11"/>
        <v>96</v>
      </c>
      <c r="AH9">
        <f t="shared" si="12"/>
        <v>0</v>
      </c>
      <c r="AI9">
        <f t="shared" si="13"/>
        <v>0</v>
      </c>
      <c r="AJ9">
        <f t="shared" si="14"/>
        <v>24</v>
      </c>
      <c r="AK9">
        <f t="shared" si="15"/>
        <v>0</v>
      </c>
      <c r="AL9">
        <f t="shared" si="16"/>
        <v>8</v>
      </c>
    </row>
    <row r="10" spans="2:38">
      <c r="B10" s="11" t="s">
        <v>93</v>
      </c>
      <c r="C10">
        <v>1</v>
      </c>
      <c r="D10">
        <v>9</v>
      </c>
      <c r="E10">
        <v>7</v>
      </c>
      <c r="F10">
        <v>3</v>
      </c>
      <c r="G10">
        <v>3</v>
      </c>
      <c r="H10">
        <v>1</v>
      </c>
      <c r="I10">
        <v>7</v>
      </c>
      <c r="J10">
        <v>9</v>
      </c>
      <c r="K10">
        <v>3</v>
      </c>
      <c r="L10">
        <v>4</v>
      </c>
      <c r="M10">
        <v>10</v>
      </c>
      <c r="N10">
        <v>0</v>
      </c>
      <c r="O10">
        <v>1</v>
      </c>
      <c r="P10">
        <v>3</v>
      </c>
      <c r="Q10">
        <v>0</v>
      </c>
      <c r="R10">
        <v>11</v>
      </c>
      <c r="T10" s="2">
        <v>6</v>
      </c>
      <c r="V10" s="11" t="s">
        <v>93</v>
      </c>
      <c r="W10">
        <f t="shared" si="1"/>
        <v>6</v>
      </c>
      <c r="X10">
        <f t="shared" si="2"/>
        <v>54</v>
      </c>
      <c r="Y10">
        <f t="shared" si="3"/>
        <v>42</v>
      </c>
      <c r="Z10">
        <f t="shared" si="4"/>
        <v>18</v>
      </c>
      <c r="AA10">
        <f t="shared" si="5"/>
        <v>18</v>
      </c>
      <c r="AB10">
        <f t="shared" si="6"/>
        <v>6</v>
      </c>
      <c r="AC10">
        <f t="shared" si="7"/>
        <v>42</v>
      </c>
      <c r="AD10">
        <f t="shared" si="8"/>
        <v>54</v>
      </c>
      <c r="AE10">
        <f t="shared" si="9"/>
        <v>18</v>
      </c>
      <c r="AF10">
        <f t="shared" si="10"/>
        <v>24</v>
      </c>
      <c r="AG10">
        <f t="shared" si="11"/>
        <v>60</v>
      </c>
      <c r="AH10">
        <f t="shared" si="12"/>
        <v>0</v>
      </c>
      <c r="AI10">
        <f t="shared" si="13"/>
        <v>6</v>
      </c>
      <c r="AJ10">
        <f t="shared" si="14"/>
        <v>18</v>
      </c>
      <c r="AK10">
        <f t="shared" si="15"/>
        <v>0</v>
      </c>
      <c r="AL10">
        <f t="shared" si="16"/>
        <v>66</v>
      </c>
    </row>
    <row r="11" spans="2:38">
      <c r="B11" s="11" t="s">
        <v>94</v>
      </c>
      <c r="C11">
        <v>4</v>
      </c>
      <c r="D11">
        <v>9</v>
      </c>
      <c r="E11">
        <v>8</v>
      </c>
      <c r="F11">
        <v>5</v>
      </c>
      <c r="G11">
        <v>0</v>
      </c>
      <c r="H11">
        <v>11</v>
      </c>
      <c r="I11">
        <v>7</v>
      </c>
      <c r="J11">
        <v>3</v>
      </c>
      <c r="K11">
        <v>0</v>
      </c>
      <c r="L11">
        <v>4</v>
      </c>
      <c r="M11">
        <v>7</v>
      </c>
      <c r="N11">
        <v>0</v>
      </c>
      <c r="O11">
        <v>5</v>
      </c>
      <c r="P11">
        <v>9</v>
      </c>
      <c r="Q11">
        <v>0</v>
      </c>
      <c r="R11">
        <v>0</v>
      </c>
      <c r="T11" s="2">
        <v>4</v>
      </c>
      <c r="V11" s="11" t="s">
        <v>94</v>
      </c>
      <c r="W11">
        <f t="shared" si="1"/>
        <v>16</v>
      </c>
      <c r="X11">
        <f t="shared" si="2"/>
        <v>36</v>
      </c>
      <c r="Y11">
        <f t="shared" si="3"/>
        <v>32</v>
      </c>
      <c r="Z11">
        <f t="shared" si="4"/>
        <v>20</v>
      </c>
      <c r="AA11">
        <f t="shared" si="5"/>
        <v>0</v>
      </c>
      <c r="AB11">
        <f t="shared" si="6"/>
        <v>44</v>
      </c>
      <c r="AC11">
        <f t="shared" si="7"/>
        <v>28</v>
      </c>
      <c r="AD11">
        <f t="shared" si="8"/>
        <v>12</v>
      </c>
      <c r="AE11">
        <f t="shared" si="9"/>
        <v>0</v>
      </c>
      <c r="AF11">
        <f t="shared" si="10"/>
        <v>16</v>
      </c>
      <c r="AG11">
        <f t="shared" si="11"/>
        <v>28</v>
      </c>
      <c r="AH11">
        <f t="shared" si="12"/>
        <v>0</v>
      </c>
      <c r="AI11">
        <f t="shared" si="13"/>
        <v>20</v>
      </c>
      <c r="AJ11">
        <f t="shared" si="14"/>
        <v>36</v>
      </c>
      <c r="AK11">
        <f t="shared" si="15"/>
        <v>0</v>
      </c>
      <c r="AL11">
        <f t="shared" si="16"/>
        <v>0</v>
      </c>
    </row>
    <row r="12" spans="2:38">
      <c r="B12" s="11" t="s">
        <v>95</v>
      </c>
      <c r="C12">
        <v>4</v>
      </c>
      <c r="D12">
        <v>6</v>
      </c>
      <c r="E12">
        <v>11</v>
      </c>
      <c r="F12">
        <v>9</v>
      </c>
      <c r="G12">
        <v>1</v>
      </c>
      <c r="H12">
        <v>9</v>
      </c>
      <c r="I12">
        <v>8</v>
      </c>
      <c r="J12">
        <v>0</v>
      </c>
      <c r="K12">
        <v>0</v>
      </c>
      <c r="L12">
        <v>7</v>
      </c>
      <c r="M12">
        <v>4</v>
      </c>
      <c r="N12">
        <v>1</v>
      </c>
      <c r="O12">
        <v>8</v>
      </c>
      <c r="P12">
        <v>2</v>
      </c>
      <c r="Q12">
        <v>0</v>
      </c>
      <c r="R12">
        <v>2</v>
      </c>
      <c r="T12" s="2">
        <v>2</v>
      </c>
      <c r="V12" s="11" t="s">
        <v>95</v>
      </c>
      <c r="W12">
        <f t="shared" si="1"/>
        <v>8</v>
      </c>
      <c r="X12">
        <f t="shared" si="2"/>
        <v>12</v>
      </c>
      <c r="Y12">
        <f t="shared" si="3"/>
        <v>22</v>
      </c>
      <c r="Z12">
        <f t="shared" si="4"/>
        <v>18</v>
      </c>
      <c r="AA12">
        <f t="shared" si="5"/>
        <v>2</v>
      </c>
      <c r="AB12">
        <f t="shared" si="6"/>
        <v>18</v>
      </c>
      <c r="AC12">
        <f t="shared" si="7"/>
        <v>16</v>
      </c>
      <c r="AD12">
        <f t="shared" si="8"/>
        <v>0</v>
      </c>
      <c r="AE12">
        <f t="shared" si="9"/>
        <v>0</v>
      </c>
      <c r="AF12">
        <f t="shared" si="10"/>
        <v>14</v>
      </c>
      <c r="AG12">
        <f t="shared" si="11"/>
        <v>8</v>
      </c>
      <c r="AH12">
        <f t="shared" si="12"/>
        <v>2</v>
      </c>
      <c r="AI12">
        <f t="shared" si="13"/>
        <v>16</v>
      </c>
      <c r="AJ12">
        <f t="shared" si="14"/>
        <v>4</v>
      </c>
      <c r="AK12">
        <f t="shared" si="15"/>
        <v>0</v>
      </c>
      <c r="AL12">
        <f t="shared" si="16"/>
        <v>4</v>
      </c>
    </row>
    <row r="13" spans="2:38">
      <c r="B13" s="11" t="s">
        <v>96</v>
      </c>
      <c r="C13">
        <v>4</v>
      </c>
      <c r="D13">
        <v>11</v>
      </c>
      <c r="E13">
        <v>12</v>
      </c>
      <c r="F13">
        <v>5</v>
      </c>
      <c r="G13">
        <v>0</v>
      </c>
      <c r="H13">
        <v>7</v>
      </c>
      <c r="I13">
        <v>11</v>
      </c>
      <c r="J13">
        <v>3</v>
      </c>
      <c r="K13">
        <v>1</v>
      </c>
      <c r="L13">
        <v>6</v>
      </c>
      <c r="M13">
        <v>11</v>
      </c>
      <c r="N13">
        <v>1</v>
      </c>
      <c r="O13">
        <v>0</v>
      </c>
      <c r="P13">
        <v>0</v>
      </c>
      <c r="Q13">
        <v>0</v>
      </c>
      <c r="R13">
        <v>0</v>
      </c>
      <c r="T13" s="2">
        <v>1</v>
      </c>
      <c r="V13" s="11" t="s">
        <v>96</v>
      </c>
      <c r="W13">
        <f t="shared" si="1"/>
        <v>4</v>
      </c>
      <c r="X13">
        <f t="shared" si="2"/>
        <v>11</v>
      </c>
      <c r="Y13">
        <f t="shared" si="3"/>
        <v>12</v>
      </c>
      <c r="Z13">
        <f t="shared" si="4"/>
        <v>5</v>
      </c>
      <c r="AA13">
        <f t="shared" si="5"/>
        <v>0</v>
      </c>
      <c r="AB13">
        <f t="shared" si="6"/>
        <v>7</v>
      </c>
      <c r="AC13">
        <f t="shared" si="7"/>
        <v>11</v>
      </c>
      <c r="AD13">
        <f t="shared" si="8"/>
        <v>3</v>
      </c>
      <c r="AE13">
        <f t="shared" si="9"/>
        <v>1</v>
      </c>
      <c r="AF13">
        <f t="shared" si="10"/>
        <v>6</v>
      </c>
      <c r="AG13">
        <f t="shared" si="11"/>
        <v>11</v>
      </c>
      <c r="AH13">
        <f t="shared" si="12"/>
        <v>1</v>
      </c>
      <c r="AI13">
        <f t="shared" si="13"/>
        <v>0</v>
      </c>
      <c r="AJ13">
        <f t="shared" si="14"/>
        <v>0</v>
      </c>
      <c r="AK13">
        <f t="shared" si="15"/>
        <v>0</v>
      </c>
      <c r="AL13">
        <f t="shared" si="16"/>
        <v>0</v>
      </c>
    </row>
    <row r="14" spans="2:38">
      <c r="B14" s="11" t="s">
        <v>97</v>
      </c>
      <c r="C14">
        <v>12</v>
      </c>
      <c r="D14">
        <v>8</v>
      </c>
      <c r="E14">
        <v>14</v>
      </c>
      <c r="F14">
        <v>4</v>
      </c>
      <c r="G14">
        <v>0</v>
      </c>
      <c r="H14">
        <v>8</v>
      </c>
      <c r="I14">
        <v>9</v>
      </c>
      <c r="J14">
        <v>4</v>
      </c>
      <c r="K14">
        <v>4</v>
      </c>
      <c r="L14">
        <v>2</v>
      </c>
      <c r="M14">
        <v>4</v>
      </c>
      <c r="N14">
        <v>0</v>
      </c>
      <c r="O14">
        <v>0</v>
      </c>
      <c r="P14">
        <v>3</v>
      </c>
      <c r="Q14">
        <v>0</v>
      </c>
      <c r="R14">
        <v>0</v>
      </c>
      <c r="T14" s="2">
        <v>0</v>
      </c>
      <c r="V14" s="11" t="s">
        <v>97</v>
      </c>
      <c r="W14">
        <f t="shared" si="1"/>
        <v>0</v>
      </c>
      <c r="X14">
        <f t="shared" si="2"/>
        <v>0</v>
      </c>
      <c r="Y14">
        <f t="shared" si="3"/>
        <v>0</v>
      </c>
      <c r="Z14">
        <f t="shared" si="4"/>
        <v>0</v>
      </c>
      <c r="AA14">
        <f t="shared" si="5"/>
        <v>0</v>
      </c>
      <c r="AB14">
        <f t="shared" si="6"/>
        <v>0</v>
      </c>
      <c r="AC14">
        <f t="shared" si="7"/>
        <v>0</v>
      </c>
      <c r="AD14">
        <f t="shared" si="8"/>
        <v>0</v>
      </c>
      <c r="AE14">
        <f t="shared" si="9"/>
        <v>0</v>
      </c>
      <c r="AF14">
        <f t="shared" si="10"/>
        <v>0</v>
      </c>
      <c r="AG14">
        <f t="shared" si="11"/>
        <v>0</v>
      </c>
      <c r="AH14">
        <f t="shared" si="12"/>
        <v>0</v>
      </c>
      <c r="AI14">
        <f t="shared" si="13"/>
        <v>0</v>
      </c>
      <c r="AJ14">
        <f t="shared" si="14"/>
        <v>0</v>
      </c>
      <c r="AK14">
        <f t="shared" si="15"/>
        <v>0</v>
      </c>
      <c r="AL14">
        <f t="shared" si="16"/>
        <v>0</v>
      </c>
    </row>
    <row r="15" spans="2:38">
      <c r="B15" s="11" t="s">
        <v>98</v>
      </c>
      <c r="C15">
        <v>9</v>
      </c>
      <c r="D15">
        <v>9</v>
      </c>
      <c r="E15">
        <v>5</v>
      </c>
      <c r="F15">
        <v>10</v>
      </c>
      <c r="G15">
        <v>0</v>
      </c>
      <c r="H15">
        <v>8</v>
      </c>
      <c r="I15">
        <v>11</v>
      </c>
      <c r="J15">
        <v>1</v>
      </c>
      <c r="K15">
        <v>5</v>
      </c>
      <c r="L15">
        <v>3</v>
      </c>
      <c r="M15">
        <v>3</v>
      </c>
      <c r="N15">
        <v>0</v>
      </c>
      <c r="O15">
        <v>1</v>
      </c>
      <c r="P15">
        <v>1</v>
      </c>
      <c r="Q15">
        <v>5</v>
      </c>
      <c r="R15">
        <v>1</v>
      </c>
      <c r="T15" s="2">
        <v>0</v>
      </c>
      <c r="V15" s="11" t="s">
        <v>98</v>
      </c>
      <c r="W15">
        <f t="shared" si="1"/>
        <v>0</v>
      </c>
      <c r="X15">
        <f t="shared" si="2"/>
        <v>0</v>
      </c>
      <c r="Y15">
        <f t="shared" si="3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  <c r="AD15">
        <f t="shared" si="8"/>
        <v>0</v>
      </c>
      <c r="AE15">
        <f t="shared" si="9"/>
        <v>0</v>
      </c>
      <c r="AF15">
        <f t="shared" si="10"/>
        <v>0</v>
      </c>
      <c r="AG15">
        <f t="shared" si="11"/>
        <v>0</v>
      </c>
      <c r="AH15">
        <f t="shared" si="12"/>
        <v>0</v>
      </c>
      <c r="AI15">
        <f t="shared" si="13"/>
        <v>0</v>
      </c>
      <c r="AJ15">
        <f t="shared" si="14"/>
        <v>0</v>
      </c>
      <c r="AK15">
        <f t="shared" si="15"/>
        <v>0</v>
      </c>
      <c r="AL15">
        <f t="shared" si="16"/>
        <v>0</v>
      </c>
    </row>
    <row r="16" spans="2:38">
      <c r="B16" s="11" t="s">
        <v>99</v>
      </c>
      <c r="C16">
        <v>20</v>
      </c>
      <c r="D16">
        <v>6</v>
      </c>
      <c r="E16">
        <v>2</v>
      </c>
      <c r="F16">
        <v>12</v>
      </c>
      <c r="G16">
        <v>0</v>
      </c>
      <c r="H16">
        <v>3</v>
      </c>
      <c r="I16">
        <v>6</v>
      </c>
      <c r="J16">
        <v>0</v>
      </c>
      <c r="K16">
        <v>0</v>
      </c>
      <c r="L16">
        <v>3</v>
      </c>
      <c r="M16">
        <v>0</v>
      </c>
      <c r="N16">
        <v>0</v>
      </c>
      <c r="O16">
        <v>0</v>
      </c>
      <c r="P16">
        <v>11</v>
      </c>
      <c r="Q16">
        <v>7</v>
      </c>
      <c r="R16">
        <v>2</v>
      </c>
      <c r="T16" s="2">
        <v>0</v>
      </c>
      <c r="V16" s="11" t="s">
        <v>99</v>
      </c>
      <c r="W16">
        <f t="shared" si="1"/>
        <v>0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  <c r="AD16">
        <f t="shared" si="8"/>
        <v>0</v>
      </c>
      <c r="AE16">
        <f t="shared" si="9"/>
        <v>0</v>
      </c>
      <c r="AF16">
        <f t="shared" si="10"/>
        <v>0</v>
      </c>
      <c r="AG16">
        <f t="shared" si="11"/>
        <v>0</v>
      </c>
      <c r="AH16">
        <f t="shared" si="12"/>
        <v>0</v>
      </c>
      <c r="AI16">
        <f t="shared" si="13"/>
        <v>0</v>
      </c>
      <c r="AJ16">
        <f t="shared" si="14"/>
        <v>0</v>
      </c>
      <c r="AK16">
        <f t="shared" si="15"/>
        <v>0</v>
      </c>
      <c r="AL16">
        <f t="shared" si="16"/>
        <v>0</v>
      </c>
    </row>
    <row r="17" spans="2:38">
      <c r="B17" s="11" t="s">
        <v>100</v>
      </c>
      <c r="C17">
        <v>6</v>
      </c>
      <c r="D17">
        <v>0</v>
      </c>
      <c r="E17">
        <v>1</v>
      </c>
      <c r="F17">
        <v>9</v>
      </c>
      <c r="G17">
        <v>0</v>
      </c>
      <c r="H17">
        <v>2</v>
      </c>
      <c r="I17">
        <v>4</v>
      </c>
      <c r="J17">
        <v>0</v>
      </c>
      <c r="K17">
        <v>0</v>
      </c>
      <c r="L17">
        <v>0</v>
      </c>
      <c r="M17">
        <v>0</v>
      </c>
      <c r="N17">
        <v>0</v>
      </c>
      <c r="O17">
        <v>14</v>
      </c>
      <c r="P17">
        <v>23</v>
      </c>
      <c r="Q17">
        <v>12</v>
      </c>
      <c r="R17">
        <v>1</v>
      </c>
      <c r="T17" s="2">
        <v>0</v>
      </c>
      <c r="V17" s="11" t="s">
        <v>100</v>
      </c>
      <c r="W17">
        <f t="shared" si="1"/>
        <v>0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  <c r="AD17">
        <f t="shared" si="8"/>
        <v>0</v>
      </c>
      <c r="AE17">
        <f t="shared" si="9"/>
        <v>0</v>
      </c>
      <c r="AF17">
        <f t="shared" si="10"/>
        <v>0</v>
      </c>
      <c r="AG17">
        <f t="shared" si="11"/>
        <v>0</v>
      </c>
      <c r="AH17">
        <f t="shared" si="12"/>
        <v>0</v>
      </c>
      <c r="AI17">
        <f t="shared" si="13"/>
        <v>0</v>
      </c>
      <c r="AJ17">
        <f t="shared" si="14"/>
        <v>0</v>
      </c>
      <c r="AK17">
        <f t="shared" si="15"/>
        <v>0</v>
      </c>
      <c r="AL17">
        <f t="shared" si="16"/>
        <v>0</v>
      </c>
    </row>
    <row r="18" spans="2:38">
      <c r="B18" s="11" t="s">
        <v>101</v>
      </c>
      <c r="C18">
        <v>8</v>
      </c>
      <c r="D18">
        <v>3</v>
      </c>
      <c r="E18">
        <v>0</v>
      </c>
      <c r="F18">
        <v>2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5</v>
      </c>
      <c r="O18">
        <v>25</v>
      </c>
      <c r="P18">
        <v>14</v>
      </c>
      <c r="Q18">
        <v>6</v>
      </c>
      <c r="R18">
        <v>8</v>
      </c>
      <c r="T18" s="2">
        <v>0</v>
      </c>
      <c r="V18" s="11" t="s">
        <v>101</v>
      </c>
      <c r="W18">
        <f t="shared" si="1"/>
        <v>0</v>
      </c>
      <c r="X18">
        <f t="shared" si="2"/>
        <v>0</v>
      </c>
      <c r="Y18">
        <f t="shared" si="3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  <c r="AD18">
        <f t="shared" si="8"/>
        <v>0</v>
      </c>
      <c r="AE18">
        <f t="shared" si="9"/>
        <v>0</v>
      </c>
      <c r="AF18">
        <f t="shared" si="10"/>
        <v>0</v>
      </c>
      <c r="AG18">
        <f t="shared" si="11"/>
        <v>0</v>
      </c>
      <c r="AH18">
        <f t="shared" si="12"/>
        <v>0</v>
      </c>
      <c r="AI18">
        <f t="shared" si="13"/>
        <v>0</v>
      </c>
      <c r="AJ18">
        <f t="shared" si="14"/>
        <v>0</v>
      </c>
      <c r="AK18">
        <f t="shared" si="15"/>
        <v>0</v>
      </c>
      <c r="AL18">
        <f t="shared" si="16"/>
        <v>0</v>
      </c>
    </row>
    <row r="19" spans="2:38">
      <c r="B19" s="11" t="s">
        <v>102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3</v>
      </c>
      <c r="O19">
        <v>17</v>
      </c>
      <c r="P19">
        <v>1</v>
      </c>
      <c r="Q19">
        <v>42</v>
      </c>
      <c r="R19">
        <v>0</v>
      </c>
      <c r="T19" s="2">
        <v>0</v>
      </c>
      <c r="V19" s="11" t="s">
        <v>102</v>
      </c>
      <c r="W19">
        <f t="shared" si="1"/>
        <v>0</v>
      </c>
      <c r="X19">
        <f t="shared" si="2"/>
        <v>0</v>
      </c>
      <c r="Y19">
        <f t="shared" si="3"/>
        <v>0</v>
      </c>
      <c r="Z19">
        <f t="shared" si="4"/>
        <v>0</v>
      </c>
      <c r="AA19">
        <f t="shared" si="5"/>
        <v>0</v>
      </c>
      <c r="AB19">
        <f t="shared" si="6"/>
        <v>0</v>
      </c>
      <c r="AC19">
        <f t="shared" si="7"/>
        <v>0</v>
      </c>
      <c r="AD19">
        <f t="shared" si="8"/>
        <v>0</v>
      </c>
      <c r="AE19">
        <f t="shared" si="9"/>
        <v>0</v>
      </c>
      <c r="AF19">
        <f t="shared" si="10"/>
        <v>0</v>
      </c>
      <c r="AG19">
        <f t="shared" si="11"/>
        <v>0</v>
      </c>
      <c r="AH19">
        <f t="shared" si="12"/>
        <v>0</v>
      </c>
      <c r="AI19">
        <f t="shared" si="13"/>
        <v>0</v>
      </c>
      <c r="AJ19">
        <f t="shared" si="14"/>
        <v>0</v>
      </c>
      <c r="AK19">
        <f t="shared" si="15"/>
        <v>0</v>
      </c>
      <c r="AL19">
        <f t="shared" si="16"/>
        <v>0</v>
      </c>
    </row>
    <row r="20" spans="2:38">
      <c r="B20" s="11" t="s">
        <v>1</v>
      </c>
      <c r="C20" s="10">
        <f>SUM(C4:C19)</f>
        <v>72</v>
      </c>
      <c r="D20" s="10">
        <f t="shared" ref="D20:R20" si="17">SUM(D4:D19)</f>
        <v>72</v>
      </c>
      <c r="E20" s="10">
        <f t="shared" si="17"/>
        <v>72</v>
      </c>
      <c r="F20" s="10">
        <f t="shared" si="17"/>
        <v>72</v>
      </c>
      <c r="G20" s="10">
        <f t="shared" si="17"/>
        <v>72</v>
      </c>
      <c r="H20" s="10">
        <f t="shared" si="17"/>
        <v>72</v>
      </c>
      <c r="I20" s="10">
        <f t="shared" si="17"/>
        <v>72</v>
      </c>
      <c r="J20" s="10">
        <f t="shared" si="17"/>
        <v>72</v>
      </c>
      <c r="K20" s="10">
        <f t="shared" si="17"/>
        <v>72</v>
      </c>
      <c r="L20" s="10">
        <f t="shared" si="17"/>
        <v>72</v>
      </c>
      <c r="M20" s="10">
        <f t="shared" si="17"/>
        <v>72</v>
      </c>
      <c r="N20" s="10">
        <f t="shared" si="17"/>
        <v>72</v>
      </c>
      <c r="O20" s="10">
        <f t="shared" si="17"/>
        <v>72</v>
      </c>
      <c r="P20" s="10">
        <f t="shared" si="17"/>
        <v>72</v>
      </c>
      <c r="Q20" s="10">
        <f t="shared" si="17"/>
        <v>72</v>
      </c>
      <c r="R20" s="10">
        <f t="shared" si="17"/>
        <v>63</v>
      </c>
      <c r="S20" s="10"/>
      <c r="T20" s="10"/>
      <c r="U20" s="10"/>
      <c r="V20" s="11" t="s">
        <v>1</v>
      </c>
      <c r="W20" s="10">
        <f>SUM(W4:W19)</f>
        <v>70</v>
      </c>
      <c r="X20" s="10">
        <f t="shared" ref="X20:AL20" si="18">SUM(X4:X19)</f>
        <v>252</v>
      </c>
      <c r="Y20" s="10">
        <f t="shared" si="18"/>
        <v>225</v>
      </c>
      <c r="Z20" s="10">
        <f t="shared" si="18"/>
        <v>225</v>
      </c>
      <c r="AA20" s="10">
        <f t="shared" si="18"/>
        <v>1411</v>
      </c>
      <c r="AB20" s="10">
        <f t="shared" si="18"/>
        <v>333</v>
      </c>
      <c r="AC20" s="10">
        <f t="shared" si="18"/>
        <v>200</v>
      </c>
      <c r="AD20" s="10">
        <f t="shared" si="18"/>
        <v>745</v>
      </c>
      <c r="AE20" s="10">
        <f t="shared" si="18"/>
        <v>755</v>
      </c>
      <c r="AF20" s="10">
        <f t="shared" si="18"/>
        <v>637</v>
      </c>
      <c r="AG20" s="10">
        <f t="shared" si="18"/>
        <v>460</v>
      </c>
      <c r="AH20" s="10">
        <f t="shared" si="18"/>
        <v>1094</v>
      </c>
      <c r="AI20" s="10">
        <f t="shared" si="18"/>
        <v>57</v>
      </c>
      <c r="AJ20" s="10">
        <f t="shared" si="18"/>
        <v>117</v>
      </c>
      <c r="AK20" s="10">
        <f t="shared" si="18"/>
        <v>0</v>
      </c>
      <c r="AL20" s="10">
        <f t="shared" si="18"/>
        <v>691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0"/>
  <sheetViews>
    <sheetView zoomScale="55" zoomScaleNormal="55" zoomScalePageLayoutView="55" workbookViewId="0">
      <selection activeCell="A16" sqref="A16"/>
    </sheetView>
  </sheetViews>
  <sheetFormatPr baseColWidth="10" defaultColWidth="8.83203125" defaultRowHeight="14" x14ac:dyDescent="0"/>
  <cols>
    <col min="1" max="1" width="3.33203125" customWidth="1"/>
    <col min="2" max="38" width="7.1640625" customWidth="1"/>
  </cols>
  <sheetData>
    <row r="3" spans="2:38">
      <c r="B3" s="10" t="s">
        <v>103</v>
      </c>
      <c r="C3" s="9" t="s">
        <v>105</v>
      </c>
      <c r="D3" s="9" t="s">
        <v>106</v>
      </c>
      <c r="E3" s="9" t="s">
        <v>107</v>
      </c>
      <c r="F3" s="9" t="s">
        <v>108</v>
      </c>
      <c r="G3" s="9" t="s">
        <v>109</v>
      </c>
      <c r="H3" s="9"/>
      <c r="I3" s="9" t="s">
        <v>110</v>
      </c>
      <c r="J3" s="9" t="s">
        <v>111</v>
      </c>
      <c r="K3" s="9" t="s">
        <v>112</v>
      </c>
      <c r="L3" s="9" t="s">
        <v>113</v>
      </c>
      <c r="M3" s="9" t="s">
        <v>114</v>
      </c>
      <c r="N3" s="9" t="s">
        <v>115</v>
      </c>
      <c r="O3" s="9"/>
      <c r="P3" s="9"/>
      <c r="Q3" s="9"/>
      <c r="R3" s="9"/>
      <c r="S3" s="10"/>
      <c r="T3" s="8" t="s">
        <v>104</v>
      </c>
      <c r="U3" s="10"/>
      <c r="V3" s="10" t="s">
        <v>116</v>
      </c>
      <c r="W3" s="9" t="str">
        <f>C3</f>
        <v>S1</v>
      </c>
      <c r="X3" s="9" t="str">
        <f t="shared" ref="X3:AL3" si="0">D3</f>
        <v>S2</v>
      </c>
      <c r="Y3" s="9" t="str">
        <f t="shared" si="0"/>
        <v>S3</v>
      </c>
      <c r="Z3" s="9" t="str">
        <f t="shared" si="0"/>
        <v>S4</v>
      </c>
      <c r="AA3" s="9" t="str">
        <f t="shared" si="0"/>
        <v>S5</v>
      </c>
      <c r="AB3" s="9">
        <f t="shared" si="0"/>
        <v>0</v>
      </c>
      <c r="AC3" s="9" t="str">
        <f t="shared" si="0"/>
        <v>C1</v>
      </c>
      <c r="AD3" s="9" t="str">
        <f t="shared" si="0"/>
        <v>C2</v>
      </c>
      <c r="AE3" s="9" t="str">
        <f t="shared" si="0"/>
        <v>C3</v>
      </c>
      <c r="AF3" s="9" t="str">
        <f t="shared" si="0"/>
        <v>C4</v>
      </c>
      <c r="AG3" s="9" t="str">
        <f t="shared" si="0"/>
        <v>C5</v>
      </c>
      <c r="AH3" s="9" t="str">
        <f t="shared" si="0"/>
        <v>C6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</row>
    <row r="4" spans="2:38">
      <c r="B4" s="11" t="s">
        <v>87</v>
      </c>
      <c r="C4">
        <v>0</v>
      </c>
      <c r="D4">
        <v>3</v>
      </c>
      <c r="E4">
        <v>0</v>
      </c>
      <c r="F4">
        <v>0</v>
      </c>
      <c r="G4">
        <v>69</v>
      </c>
      <c r="I4">
        <v>7</v>
      </c>
      <c r="J4">
        <v>3</v>
      </c>
      <c r="K4">
        <v>22</v>
      </c>
      <c r="L4">
        <v>18</v>
      </c>
      <c r="M4">
        <v>18</v>
      </c>
      <c r="N4">
        <v>4</v>
      </c>
      <c r="T4" s="2">
        <v>25</v>
      </c>
      <c r="V4" s="11" t="s">
        <v>87</v>
      </c>
      <c r="W4">
        <f>C4*$T4</f>
        <v>0</v>
      </c>
      <c r="X4">
        <f t="shared" ref="X4:AL19" si="1">D4*$T4</f>
        <v>75</v>
      </c>
      <c r="Y4">
        <f t="shared" si="1"/>
        <v>0</v>
      </c>
      <c r="Z4">
        <f t="shared" si="1"/>
        <v>0</v>
      </c>
      <c r="AA4">
        <f t="shared" si="1"/>
        <v>1725</v>
      </c>
      <c r="AB4">
        <f t="shared" si="1"/>
        <v>0</v>
      </c>
      <c r="AC4">
        <f t="shared" si="1"/>
        <v>175</v>
      </c>
      <c r="AD4">
        <f t="shared" si="1"/>
        <v>75</v>
      </c>
      <c r="AE4">
        <f t="shared" si="1"/>
        <v>550</v>
      </c>
      <c r="AF4">
        <f t="shared" si="1"/>
        <v>450</v>
      </c>
      <c r="AG4">
        <f t="shared" si="1"/>
        <v>450</v>
      </c>
      <c r="AH4">
        <f t="shared" si="1"/>
        <v>100</v>
      </c>
      <c r="AI4">
        <f t="shared" si="1"/>
        <v>0</v>
      </c>
      <c r="AJ4">
        <f t="shared" si="1"/>
        <v>0</v>
      </c>
      <c r="AK4">
        <f t="shared" si="1"/>
        <v>0</v>
      </c>
      <c r="AL4">
        <f t="shared" si="1"/>
        <v>0</v>
      </c>
    </row>
    <row r="5" spans="2:38">
      <c r="B5" s="11" t="s">
        <v>88</v>
      </c>
      <c r="C5">
        <v>4</v>
      </c>
      <c r="D5">
        <v>24</v>
      </c>
      <c r="E5">
        <v>26</v>
      </c>
      <c r="F5">
        <v>17</v>
      </c>
      <c r="G5">
        <v>1</v>
      </c>
      <c r="I5">
        <v>8</v>
      </c>
      <c r="J5">
        <v>2</v>
      </c>
      <c r="K5">
        <v>18</v>
      </c>
      <c r="L5">
        <v>22</v>
      </c>
      <c r="M5">
        <v>9</v>
      </c>
      <c r="N5">
        <v>13</v>
      </c>
      <c r="T5" s="2">
        <v>18</v>
      </c>
      <c r="V5" s="11" t="s">
        <v>88</v>
      </c>
      <c r="W5">
        <f t="shared" ref="W5:W19" si="2">C5*$T5</f>
        <v>72</v>
      </c>
      <c r="X5">
        <f t="shared" si="1"/>
        <v>432</v>
      </c>
      <c r="Y5">
        <f t="shared" si="1"/>
        <v>468</v>
      </c>
      <c r="Z5">
        <f t="shared" si="1"/>
        <v>306</v>
      </c>
      <c r="AA5">
        <f t="shared" si="1"/>
        <v>18</v>
      </c>
      <c r="AB5">
        <f t="shared" si="1"/>
        <v>0</v>
      </c>
      <c r="AC5">
        <f t="shared" si="1"/>
        <v>144</v>
      </c>
      <c r="AD5">
        <f t="shared" si="1"/>
        <v>36</v>
      </c>
      <c r="AE5">
        <f t="shared" si="1"/>
        <v>324</v>
      </c>
      <c r="AF5">
        <f t="shared" si="1"/>
        <v>396</v>
      </c>
      <c r="AG5">
        <f t="shared" si="1"/>
        <v>162</v>
      </c>
      <c r="AH5">
        <f t="shared" si="1"/>
        <v>234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</row>
    <row r="6" spans="2:38">
      <c r="B6" s="11" t="s">
        <v>89</v>
      </c>
      <c r="C6">
        <v>9</v>
      </c>
      <c r="D6">
        <v>19</v>
      </c>
      <c r="E6">
        <v>28</v>
      </c>
      <c r="F6">
        <v>16</v>
      </c>
      <c r="G6">
        <v>0</v>
      </c>
      <c r="I6">
        <v>8</v>
      </c>
      <c r="J6">
        <v>8</v>
      </c>
      <c r="K6">
        <v>9</v>
      </c>
      <c r="L6">
        <v>15</v>
      </c>
      <c r="M6">
        <v>17</v>
      </c>
      <c r="N6">
        <v>15</v>
      </c>
      <c r="T6" s="2">
        <v>15</v>
      </c>
      <c r="V6" s="11" t="s">
        <v>89</v>
      </c>
      <c r="W6">
        <f t="shared" si="2"/>
        <v>135</v>
      </c>
      <c r="X6">
        <f t="shared" si="1"/>
        <v>285</v>
      </c>
      <c r="Y6">
        <f t="shared" si="1"/>
        <v>420</v>
      </c>
      <c r="Z6">
        <f t="shared" si="1"/>
        <v>240</v>
      </c>
      <c r="AA6">
        <f t="shared" si="1"/>
        <v>0</v>
      </c>
      <c r="AB6">
        <f t="shared" si="1"/>
        <v>0</v>
      </c>
      <c r="AC6">
        <f t="shared" si="1"/>
        <v>120</v>
      </c>
      <c r="AD6">
        <f t="shared" si="1"/>
        <v>120</v>
      </c>
      <c r="AE6">
        <f t="shared" si="1"/>
        <v>135</v>
      </c>
      <c r="AF6">
        <f t="shared" si="1"/>
        <v>225</v>
      </c>
      <c r="AG6">
        <f t="shared" si="1"/>
        <v>255</v>
      </c>
      <c r="AH6">
        <f t="shared" si="1"/>
        <v>225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</row>
    <row r="7" spans="2:38">
      <c r="B7" s="11" t="s">
        <v>90</v>
      </c>
      <c r="C7">
        <v>17</v>
      </c>
      <c r="D7">
        <v>17</v>
      </c>
      <c r="E7">
        <v>16</v>
      </c>
      <c r="F7">
        <v>21</v>
      </c>
      <c r="G7">
        <v>1</v>
      </c>
      <c r="I7">
        <v>9</v>
      </c>
      <c r="J7">
        <v>9</v>
      </c>
      <c r="K7">
        <v>15</v>
      </c>
      <c r="L7">
        <v>7</v>
      </c>
      <c r="M7">
        <v>12</v>
      </c>
      <c r="N7">
        <v>20</v>
      </c>
      <c r="T7" s="2">
        <v>12</v>
      </c>
      <c r="V7" s="11" t="s">
        <v>90</v>
      </c>
      <c r="W7">
        <f t="shared" si="2"/>
        <v>204</v>
      </c>
      <c r="X7">
        <f t="shared" si="1"/>
        <v>204</v>
      </c>
      <c r="Y7">
        <f t="shared" si="1"/>
        <v>192</v>
      </c>
      <c r="Z7">
        <f t="shared" si="1"/>
        <v>252</v>
      </c>
      <c r="AA7">
        <f t="shared" si="1"/>
        <v>12</v>
      </c>
      <c r="AB7">
        <f t="shared" si="1"/>
        <v>0</v>
      </c>
      <c r="AC7">
        <f t="shared" si="1"/>
        <v>108</v>
      </c>
      <c r="AD7">
        <f t="shared" si="1"/>
        <v>108</v>
      </c>
      <c r="AE7">
        <f t="shared" si="1"/>
        <v>180</v>
      </c>
      <c r="AF7">
        <f t="shared" si="1"/>
        <v>84</v>
      </c>
      <c r="AG7">
        <f t="shared" si="1"/>
        <v>144</v>
      </c>
      <c r="AH7">
        <f t="shared" si="1"/>
        <v>240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</row>
    <row r="8" spans="2:38">
      <c r="B8" s="11" t="s">
        <v>91</v>
      </c>
      <c r="C8">
        <v>42</v>
      </c>
      <c r="D8">
        <v>9</v>
      </c>
      <c r="E8">
        <v>2</v>
      </c>
      <c r="F8">
        <v>18</v>
      </c>
      <c r="G8">
        <v>1</v>
      </c>
      <c r="I8">
        <v>21</v>
      </c>
      <c r="J8">
        <v>20</v>
      </c>
      <c r="K8">
        <v>6</v>
      </c>
      <c r="L8">
        <v>2</v>
      </c>
      <c r="M8">
        <v>8</v>
      </c>
      <c r="N8">
        <v>15</v>
      </c>
      <c r="T8" s="2">
        <v>10</v>
      </c>
      <c r="V8" s="11" t="s">
        <v>91</v>
      </c>
      <c r="W8">
        <f t="shared" si="2"/>
        <v>420</v>
      </c>
      <c r="X8">
        <f t="shared" si="1"/>
        <v>90</v>
      </c>
      <c r="Y8">
        <f t="shared" si="1"/>
        <v>20</v>
      </c>
      <c r="Z8">
        <f t="shared" si="1"/>
        <v>180</v>
      </c>
      <c r="AA8">
        <f t="shared" si="1"/>
        <v>10</v>
      </c>
      <c r="AB8">
        <f t="shared" si="1"/>
        <v>0</v>
      </c>
      <c r="AC8">
        <f t="shared" si="1"/>
        <v>210</v>
      </c>
      <c r="AD8">
        <f t="shared" si="1"/>
        <v>200</v>
      </c>
      <c r="AE8">
        <f t="shared" si="1"/>
        <v>60</v>
      </c>
      <c r="AF8">
        <f t="shared" si="1"/>
        <v>20</v>
      </c>
      <c r="AG8">
        <f t="shared" si="1"/>
        <v>80</v>
      </c>
      <c r="AH8">
        <f t="shared" si="1"/>
        <v>150</v>
      </c>
      <c r="AI8">
        <f t="shared" si="1"/>
        <v>0</v>
      </c>
      <c r="AJ8">
        <f t="shared" si="1"/>
        <v>0</v>
      </c>
      <c r="AK8">
        <f t="shared" si="1"/>
        <v>0</v>
      </c>
      <c r="AL8">
        <f t="shared" si="1"/>
        <v>0</v>
      </c>
    </row>
    <row r="9" spans="2:38">
      <c r="B9" s="11" t="s">
        <v>92</v>
      </c>
      <c r="I9">
        <v>19</v>
      </c>
      <c r="J9">
        <v>30</v>
      </c>
      <c r="K9">
        <v>2</v>
      </c>
      <c r="L9">
        <v>8</v>
      </c>
      <c r="M9">
        <v>8</v>
      </c>
      <c r="N9">
        <v>5</v>
      </c>
      <c r="T9" s="2">
        <v>8</v>
      </c>
      <c r="V9" s="11" t="s">
        <v>92</v>
      </c>
      <c r="W9">
        <f t="shared" si="2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152</v>
      </c>
      <c r="AD9">
        <f t="shared" si="1"/>
        <v>240</v>
      </c>
      <c r="AE9">
        <f t="shared" si="1"/>
        <v>16</v>
      </c>
      <c r="AF9">
        <f t="shared" si="1"/>
        <v>64</v>
      </c>
      <c r="AG9">
        <f t="shared" si="1"/>
        <v>64</v>
      </c>
      <c r="AH9">
        <f t="shared" si="1"/>
        <v>40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</row>
    <row r="10" spans="2:38">
      <c r="B10" s="11" t="s">
        <v>93</v>
      </c>
      <c r="T10" s="2">
        <v>6</v>
      </c>
      <c r="V10" s="11" t="s">
        <v>93</v>
      </c>
      <c r="W10">
        <f t="shared" si="2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1"/>
        <v>0</v>
      </c>
      <c r="AK10">
        <f t="shared" si="1"/>
        <v>0</v>
      </c>
      <c r="AL10">
        <f t="shared" si="1"/>
        <v>0</v>
      </c>
    </row>
    <row r="11" spans="2:38">
      <c r="B11" s="11" t="s">
        <v>94</v>
      </c>
      <c r="T11" s="2">
        <v>4</v>
      </c>
      <c r="V11" s="11" t="s">
        <v>94</v>
      </c>
      <c r="W11">
        <f t="shared" si="2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</v>
      </c>
      <c r="AL11">
        <f t="shared" si="1"/>
        <v>0</v>
      </c>
    </row>
    <row r="12" spans="2:38">
      <c r="B12" s="11" t="s">
        <v>95</v>
      </c>
      <c r="T12" s="2">
        <v>2</v>
      </c>
      <c r="V12" s="11" t="s">
        <v>95</v>
      </c>
      <c r="W12">
        <f t="shared" si="2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J12">
        <f t="shared" si="1"/>
        <v>0</v>
      </c>
      <c r="AK12">
        <f t="shared" si="1"/>
        <v>0</v>
      </c>
      <c r="AL12">
        <f t="shared" si="1"/>
        <v>0</v>
      </c>
    </row>
    <row r="13" spans="2:38">
      <c r="B13" s="11" t="s">
        <v>96</v>
      </c>
      <c r="T13" s="2">
        <v>1</v>
      </c>
      <c r="V13" s="11" t="s">
        <v>96</v>
      </c>
      <c r="W13">
        <f t="shared" si="2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</row>
    <row r="14" spans="2:38">
      <c r="B14" s="11" t="s">
        <v>97</v>
      </c>
      <c r="T14" s="2">
        <v>0</v>
      </c>
      <c r="V14" s="11" t="s">
        <v>97</v>
      </c>
      <c r="W14">
        <f t="shared" si="2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1"/>
        <v>0</v>
      </c>
      <c r="AK14">
        <f t="shared" si="1"/>
        <v>0</v>
      </c>
      <c r="AL14">
        <f t="shared" si="1"/>
        <v>0</v>
      </c>
    </row>
    <row r="15" spans="2:38">
      <c r="B15" s="11" t="s">
        <v>98</v>
      </c>
      <c r="T15" s="2">
        <v>0</v>
      </c>
      <c r="V15" s="11" t="s">
        <v>98</v>
      </c>
      <c r="W15">
        <f t="shared" si="2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</row>
    <row r="16" spans="2:38">
      <c r="B16" s="11" t="s">
        <v>99</v>
      </c>
      <c r="T16" s="2">
        <v>0</v>
      </c>
      <c r="V16" s="11" t="s">
        <v>99</v>
      </c>
      <c r="W16">
        <f t="shared" si="2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</row>
    <row r="17" spans="2:38">
      <c r="B17" s="11" t="s">
        <v>100</v>
      </c>
      <c r="T17" s="2">
        <v>0</v>
      </c>
      <c r="V17" s="11" t="s">
        <v>100</v>
      </c>
      <c r="W17">
        <f t="shared" si="2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  <c r="AI17">
        <f t="shared" si="1"/>
        <v>0</v>
      </c>
      <c r="AJ17">
        <f t="shared" si="1"/>
        <v>0</v>
      </c>
      <c r="AK17">
        <f t="shared" si="1"/>
        <v>0</v>
      </c>
      <c r="AL17">
        <f t="shared" si="1"/>
        <v>0</v>
      </c>
    </row>
    <row r="18" spans="2:38">
      <c r="B18" s="11" t="s">
        <v>101</v>
      </c>
      <c r="T18" s="2">
        <v>0</v>
      </c>
      <c r="V18" s="11" t="s">
        <v>101</v>
      </c>
      <c r="W18">
        <f t="shared" si="2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</row>
    <row r="19" spans="2:38">
      <c r="B19" s="11" t="s">
        <v>102</v>
      </c>
      <c r="T19" s="2">
        <v>0</v>
      </c>
      <c r="V19" s="11" t="s">
        <v>102</v>
      </c>
      <c r="W19">
        <f t="shared" si="2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0</v>
      </c>
      <c r="AC19">
        <f t="shared" si="1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>
        <f t="shared" si="1"/>
        <v>0</v>
      </c>
      <c r="AH19">
        <f t="shared" si="1"/>
        <v>0</v>
      </c>
      <c r="AI19">
        <f t="shared" si="1"/>
        <v>0</v>
      </c>
      <c r="AJ19">
        <f t="shared" si="1"/>
        <v>0</v>
      </c>
      <c r="AK19">
        <f t="shared" si="1"/>
        <v>0</v>
      </c>
      <c r="AL19">
        <f t="shared" si="1"/>
        <v>0</v>
      </c>
    </row>
    <row r="20" spans="2:38">
      <c r="B20" s="11" t="s">
        <v>1</v>
      </c>
      <c r="C20" s="10">
        <f>SUM(C4:C19)</f>
        <v>72</v>
      </c>
      <c r="D20" s="10">
        <f t="shared" ref="D20:G20" si="3">SUM(D4:D19)</f>
        <v>72</v>
      </c>
      <c r="E20" s="10">
        <f t="shared" si="3"/>
        <v>72</v>
      </c>
      <c r="F20" s="10">
        <f t="shared" si="3"/>
        <v>72</v>
      </c>
      <c r="G20" s="10">
        <f t="shared" si="3"/>
        <v>72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 t="s">
        <v>1</v>
      </c>
      <c r="W20" s="10">
        <f>SUM(W4:W19)</f>
        <v>831</v>
      </c>
      <c r="X20" s="10">
        <f t="shared" ref="X20:AL20" si="4">SUM(X4:X19)</f>
        <v>1086</v>
      </c>
      <c r="Y20" s="10">
        <f t="shared" si="4"/>
        <v>1100</v>
      </c>
      <c r="Z20" s="10">
        <f t="shared" si="4"/>
        <v>978</v>
      </c>
      <c r="AA20" s="10">
        <f t="shared" si="4"/>
        <v>1765</v>
      </c>
      <c r="AB20" s="10">
        <f t="shared" si="4"/>
        <v>0</v>
      </c>
      <c r="AC20" s="10">
        <f t="shared" si="4"/>
        <v>909</v>
      </c>
      <c r="AD20" s="10">
        <f t="shared" si="4"/>
        <v>779</v>
      </c>
      <c r="AE20" s="10">
        <f t="shared" si="4"/>
        <v>1265</v>
      </c>
      <c r="AF20" s="10">
        <f t="shared" si="4"/>
        <v>1239</v>
      </c>
      <c r="AG20" s="10">
        <f t="shared" si="4"/>
        <v>1155</v>
      </c>
      <c r="AH20" s="10">
        <f t="shared" si="4"/>
        <v>989</v>
      </c>
      <c r="AI20" s="10">
        <f t="shared" si="4"/>
        <v>0</v>
      </c>
      <c r="AJ20" s="10">
        <f t="shared" si="4"/>
        <v>0</v>
      </c>
      <c r="AK20" s="10">
        <f t="shared" si="4"/>
        <v>0</v>
      </c>
      <c r="AL20" s="10">
        <f t="shared" si="4"/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L80"/>
  <sheetViews>
    <sheetView workbookViewId="0">
      <selection activeCell="G4" sqref="G4"/>
    </sheetView>
  </sheetViews>
  <sheetFormatPr baseColWidth="10" defaultRowHeight="14" x14ac:dyDescent="0"/>
  <cols>
    <col min="2" max="2" width="39" bestFit="1" customWidth="1"/>
    <col min="17" max="29" width="12" style="15" bestFit="1" customWidth="1"/>
    <col min="31" max="34" width="11" bestFit="1" customWidth="1"/>
    <col min="35" max="35" width="12" bestFit="1" customWidth="1"/>
    <col min="36" max="38" width="11" bestFit="1" customWidth="1"/>
  </cols>
  <sheetData>
    <row r="5" spans="2:38">
      <c r="C5" t="s">
        <v>0</v>
      </c>
      <c r="Q5" s="15" t="s">
        <v>120</v>
      </c>
      <c r="AE5" t="s">
        <v>121</v>
      </c>
      <c r="AF5" t="s">
        <v>122</v>
      </c>
    </row>
    <row r="6" spans="2:38">
      <c r="C6" t="s">
        <v>105</v>
      </c>
      <c r="D6" t="s">
        <v>106</v>
      </c>
      <c r="E6" t="s">
        <v>107</v>
      </c>
      <c r="F6" t="s">
        <v>108</v>
      </c>
      <c r="G6" t="s">
        <v>109</v>
      </c>
      <c r="H6" t="s">
        <v>110</v>
      </c>
      <c r="I6" t="s">
        <v>111</v>
      </c>
      <c r="J6" t="s">
        <v>112</v>
      </c>
      <c r="K6" t="s">
        <v>113</v>
      </c>
      <c r="L6" t="s">
        <v>114</v>
      </c>
      <c r="M6" t="s">
        <v>115</v>
      </c>
      <c r="N6" t="s">
        <v>74</v>
      </c>
      <c r="O6" t="s">
        <v>75</v>
      </c>
      <c r="Q6" t="s">
        <v>105</v>
      </c>
      <c r="R6" t="s">
        <v>106</v>
      </c>
      <c r="S6" t="s">
        <v>107</v>
      </c>
      <c r="T6" t="s">
        <v>108</v>
      </c>
      <c r="U6" t="s">
        <v>109</v>
      </c>
      <c r="V6" t="s">
        <v>110</v>
      </c>
      <c r="W6" t="s">
        <v>111</v>
      </c>
      <c r="X6" t="s">
        <v>112</v>
      </c>
      <c r="Y6" t="s">
        <v>113</v>
      </c>
      <c r="Z6" t="s">
        <v>114</v>
      </c>
      <c r="AA6" t="s">
        <v>115</v>
      </c>
      <c r="AB6" t="s">
        <v>74</v>
      </c>
      <c r="AC6" t="s">
        <v>75</v>
      </c>
      <c r="AE6" t="s">
        <v>105</v>
      </c>
      <c r="AF6" t="s">
        <v>109</v>
      </c>
      <c r="AG6" t="s">
        <v>112</v>
      </c>
      <c r="AH6" t="s">
        <v>113</v>
      </c>
      <c r="AI6" t="s">
        <v>114</v>
      </c>
      <c r="AJ6" t="s">
        <v>115</v>
      </c>
      <c r="AK6" t="s">
        <v>74</v>
      </c>
      <c r="AL6" t="s">
        <v>75</v>
      </c>
    </row>
    <row r="7" spans="2:38">
      <c r="B7" t="s">
        <v>26</v>
      </c>
      <c r="C7">
        <v>0.88110163010428744</v>
      </c>
      <c r="D7">
        <v>0.93514571989099815</v>
      </c>
      <c r="E7">
        <v>0.91304243380759076</v>
      </c>
      <c r="F7">
        <v>0.88589110237955326</v>
      </c>
      <c r="G7">
        <v>0.99603944601774819</v>
      </c>
      <c r="H7">
        <v>0.92493943512821364</v>
      </c>
      <c r="I7">
        <v>0.90444960728885071</v>
      </c>
      <c r="J7">
        <v>0.99432014077865871</v>
      </c>
      <c r="K7">
        <v>0.99417733540655506</v>
      </c>
      <c r="L7">
        <v>0.9960213043166567</v>
      </c>
      <c r="M7">
        <v>0.99477291796998635</v>
      </c>
      <c r="N7">
        <v>0.99999944208614966</v>
      </c>
      <c r="O7">
        <v>0.96267151200808876</v>
      </c>
      <c r="Q7" s="15">
        <f>C7*100</f>
        <v>88.110163010428749</v>
      </c>
      <c r="R7" s="15">
        <f t="shared" ref="R7:AC22" si="0">D7*100</f>
        <v>93.514571989099821</v>
      </c>
      <c r="S7" s="15">
        <f t="shared" si="0"/>
        <v>91.304243380759075</v>
      </c>
      <c r="T7" s="15">
        <f t="shared" si="0"/>
        <v>88.589110237955325</v>
      </c>
      <c r="U7" s="15">
        <f t="shared" si="0"/>
        <v>99.603944601774813</v>
      </c>
      <c r="V7" s="15">
        <f t="shared" si="0"/>
        <v>92.49394351282136</v>
      </c>
      <c r="W7" s="15">
        <f t="shared" si="0"/>
        <v>90.444960728885064</v>
      </c>
      <c r="X7" s="15">
        <f t="shared" si="0"/>
        <v>99.432014077865873</v>
      </c>
      <c r="Y7" s="15">
        <f t="shared" si="0"/>
        <v>99.417733540655504</v>
      </c>
      <c r="Z7" s="15">
        <f t="shared" si="0"/>
        <v>99.602130431665671</v>
      </c>
      <c r="AA7" s="15">
        <f t="shared" si="0"/>
        <v>99.477291796998628</v>
      </c>
      <c r="AB7" s="15">
        <f t="shared" si="0"/>
        <v>99.999944208614963</v>
      </c>
      <c r="AC7" s="15">
        <f t="shared" si="0"/>
        <v>96.267151200808883</v>
      </c>
      <c r="AE7" s="16">
        <v>88.110163010428749</v>
      </c>
      <c r="AF7" s="16">
        <v>99.603944601774813</v>
      </c>
      <c r="AG7" s="16">
        <v>99.432014077865873</v>
      </c>
      <c r="AH7" s="16">
        <v>99.417733540655504</v>
      </c>
      <c r="AI7" s="16">
        <v>99.602130431665671</v>
      </c>
      <c r="AJ7" s="16">
        <v>99.477291796998628</v>
      </c>
      <c r="AK7" s="16">
        <v>99.999944208614963</v>
      </c>
      <c r="AL7" s="16">
        <v>96.267151200808883</v>
      </c>
    </row>
    <row r="8" spans="2:38">
      <c r="B8" t="s">
        <v>27</v>
      </c>
      <c r="C8">
        <v>0.87983930043462477</v>
      </c>
      <c r="D8">
        <v>0.92078783466841607</v>
      </c>
      <c r="E8">
        <v>0.88615569270525862</v>
      </c>
      <c r="F8">
        <v>0.88554024523285901</v>
      </c>
      <c r="G8">
        <v>0.99222016903348464</v>
      </c>
      <c r="H8">
        <v>0.91338975805661027</v>
      </c>
      <c r="I8">
        <v>0.90455052253137469</v>
      </c>
      <c r="J8">
        <v>0.99194433556857897</v>
      </c>
      <c r="K8">
        <v>0.99231010930038666</v>
      </c>
      <c r="L8">
        <v>0.99238290014829655</v>
      </c>
      <c r="M8">
        <v>0.99194916036923686</v>
      </c>
      <c r="N8">
        <v>0.9919805335546179</v>
      </c>
      <c r="O8">
        <v>0.95602225895640169</v>
      </c>
      <c r="Q8" s="15">
        <f t="shared" ref="Q8:AC71" si="1">C8*100</f>
        <v>87.983930043462479</v>
      </c>
      <c r="R8" s="15">
        <f t="shared" si="0"/>
        <v>92.078783466841614</v>
      </c>
      <c r="S8" s="15">
        <f t="shared" si="0"/>
        <v>88.615569270525867</v>
      </c>
      <c r="T8" s="15">
        <f t="shared" si="0"/>
        <v>88.554024523285904</v>
      </c>
      <c r="U8" s="15">
        <f t="shared" si="0"/>
        <v>99.222016903348461</v>
      </c>
      <c r="V8" s="15">
        <f t="shared" si="0"/>
        <v>91.338975805661022</v>
      </c>
      <c r="W8" s="15">
        <f t="shared" si="0"/>
        <v>90.455052253137467</v>
      </c>
      <c r="X8" s="15">
        <f t="shared" si="0"/>
        <v>99.194433556857902</v>
      </c>
      <c r="Y8" s="15">
        <f t="shared" si="0"/>
        <v>99.231010930038664</v>
      </c>
      <c r="Z8" s="15">
        <f t="shared" si="0"/>
        <v>99.238290014829659</v>
      </c>
      <c r="AA8" s="15">
        <f t="shared" si="0"/>
        <v>99.194916036923686</v>
      </c>
      <c r="AB8" s="15">
        <f t="shared" si="0"/>
        <v>99.198053355461795</v>
      </c>
      <c r="AC8" s="15">
        <f t="shared" si="0"/>
        <v>95.602225895640174</v>
      </c>
      <c r="AE8" s="16">
        <v>87.983930043462479</v>
      </c>
      <c r="AF8" s="16">
        <v>99.222016903348461</v>
      </c>
      <c r="AG8" s="16">
        <v>99.194433556857902</v>
      </c>
      <c r="AH8" s="16">
        <v>99.231010930038664</v>
      </c>
      <c r="AI8" s="16">
        <v>99.238290014829659</v>
      </c>
      <c r="AJ8" s="16">
        <v>99.194916036923686</v>
      </c>
      <c r="AK8" s="16">
        <v>99.198053355461795</v>
      </c>
      <c r="AL8" s="16">
        <v>95.602225895640174</v>
      </c>
    </row>
    <row r="9" spans="2:38">
      <c r="B9" t="s">
        <v>28</v>
      </c>
      <c r="C9">
        <v>0.98155166707949848</v>
      </c>
      <c r="D9">
        <v>0.98429929261026561</v>
      </c>
      <c r="E9">
        <v>0.98470253723581325</v>
      </c>
      <c r="F9">
        <v>0.98282696287209881</v>
      </c>
      <c r="G9">
        <v>0.99192522163445707</v>
      </c>
      <c r="H9">
        <v>0.98318450743918884</v>
      </c>
      <c r="I9">
        <v>0.98392255384179872</v>
      </c>
      <c r="J9">
        <v>0.99295625785361719</v>
      </c>
      <c r="K9">
        <v>0.99303705669363906</v>
      </c>
      <c r="L9">
        <v>0.99326217343085832</v>
      </c>
      <c r="M9">
        <v>0.99312344311782441</v>
      </c>
      <c r="N9">
        <v>0.99340632645385429</v>
      </c>
      <c r="O9">
        <v>0.99456098792371272</v>
      </c>
      <c r="Q9" s="15">
        <f t="shared" si="1"/>
        <v>98.155166707949846</v>
      </c>
      <c r="R9" s="15">
        <f t="shared" si="0"/>
        <v>98.429929261026558</v>
      </c>
      <c r="S9" s="15">
        <f t="shared" si="0"/>
        <v>98.470253723581322</v>
      </c>
      <c r="T9" s="15">
        <f t="shared" si="0"/>
        <v>98.282696287209887</v>
      </c>
      <c r="U9" s="15">
        <f t="shared" si="0"/>
        <v>99.192522163445702</v>
      </c>
      <c r="V9" s="15">
        <f t="shared" si="0"/>
        <v>98.318450743918888</v>
      </c>
      <c r="W9" s="15">
        <f t="shared" si="0"/>
        <v>98.392255384179876</v>
      </c>
      <c r="X9" s="15">
        <f t="shared" si="0"/>
        <v>99.295625785361722</v>
      </c>
      <c r="Y9" s="15">
        <f t="shared" si="0"/>
        <v>99.303705669363907</v>
      </c>
      <c r="Z9" s="15">
        <f t="shared" si="0"/>
        <v>99.32621734308583</v>
      </c>
      <c r="AA9" s="15">
        <f t="shared" si="0"/>
        <v>99.312344311782439</v>
      </c>
      <c r="AB9" s="15">
        <f t="shared" si="0"/>
        <v>99.340632645385426</v>
      </c>
      <c r="AC9" s="15">
        <f t="shared" si="0"/>
        <v>99.456098792371279</v>
      </c>
      <c r="AE9" s="16">
        <v>98.155166707949846</v>
      </c>
      <c r="AF9" s="16">
        <v>99.192522163445702</v>
      </c>
      <c r="AG9" s="16">
        <v>99.295625785361722</v>
      </c>
      <c r="AH9" s="16">
        <v>99.303705669363907</v>
      </c>
      <c r="AI9" s="16">
        <v>99.32621734308583</v>
      </c>
      <c r="AJ9" s="16">
        <v>99.312344311782439</v>
      </c>
      <c r="AK9" s="16">
        <v>99.340632645385426</v>
      </c>
      <c r="AL9" s="16">
        <v>99.456098792371279</v>
      </c>
    </row>
    <row r="10" spans="2:38">
      <c r="B10" t="s">
        <v>29</v>
      </c>
      <c r="C10">
        <v>0.99225090290328388</v>
      </c>
      <c r="D10">
        <v>0.99379824170692665</v>
      </c>
      <c r="E10">
        <v>0.99233777925302091</v>
      </c>
      <c r="F10">
        <v>0.99269034954550261</v>
      </c>
      <c r="G10">
        <v>0.99940046859221421</v>
      </c>
      <c r="H10">
        <v>0.99141453766264198</v>
      </c>
      <c r="I10">
        <v>0.99360086944456338</v>
      </c>
      <c r="J10">
        <v>0.99994601966341035</v>
      </c>
      <c r="K10">
        <v>0.9999498889032592</v>
      </c>
      <c r="L10">
        <v>1</v>
      </c>
      <c r="M10">
        <v>0.99999514125926414</v>
      </c>
      <c r="N10">
        <v>0.99999139764716005</v>
      </c>
      <c r="O10">
        <v>0.99797396615265377</v>
      </c>
      <c r="Q10" s="15">
        <f t="shared" si="1"/>
        <v>99.225090290328382</v>
      </c>
      <c r="R10" s="15">
        <f t="shared" si="0"/>
        <v>99.379824170692672</v>
      </c>
      <c r="S10" s="15">
        <f t="shared" si="0"/>
        <v>99.233777925302093</v>
      </c>
      <c r="T10" s="15">
        <f t="shared" si="0"/>
        <v>99.269034954550264</v>
      </c>
      <c r="U10" s="15">
        <f t="shared" si="0"/>
        <v>99.940046859221425</v>
      </c>
      <c r="V10" s="15">
        <f t="shared" si="0"/>
        <v>99.141453766264192</v>
      </c>
      <c r="W10" s="15">
        <f t="shared" si="0"/>
        <v>99.360086944456341</v>
      </c>
      <c r="X10" s="15">
        <f t="shared" si="0"/>
        <v>99.994601966341037</v>
      </c>
      <c r="Y10" s="15">
        <f t="shared" si="0"/>
        <v>99.994988890325914</v>
      </c>
      <c r="Z10" s="15">
        <f t="shared" si="0"/>
        <v>100</v>
      </c>
      <c r="AA10" s="15">
        <f t="shared" si="0"/>
        <v>99.99951412592641</v>
      </c>
      <c r="AB10" s="15">
        <f t="shared" si="0"/>
        <v>99.999139764716006</v>
      </c>
      <c r="AC10" s="15">
        <f t="shared" si="0"/>
        <v>99.79739661526537</v>
      </c>
      <c r="AE10" s="16">
        <v>99.225090290328382</v>
      </c>
      <c r="AF10" s="16">
        <v>99.940046859221425</v>
      </c>
      <c r="AG10" s="16">
        <v>99.994601966341037</v>
      </c>
      <c r="AH10" s="16">
        <v>99.994988890325914</v>
      </c>
      <c r="AI10" s="16">
        <v>100</v>
      </c>
      <c r="AJ10" s="16">
        <v>99.99951412592641</v>
      </c>
      <c r="AK10" s="16">
        <v>99.999139764716006</v>
      </c>
      <c r="AL10" s="16">
        <v>99.79739661526537</v>
      </c>
    </row>
    <row r="11" spans="2:38">
      <c r="B11" t="s">
        <v>30</v>
      </c>
      <c r="C11">
        <v>0.96051823991515006</v>
      </c>
      <c r="D11">
        <v>0.96788717111647415</v>
      </c>
      <c r="E11">
        <v>0.96516060149125205</v>
      </c>
      <c r="F11">
        <v>0.96278510280704133</v>
      </c>
      <c r="G11">
        <v>0.98643709121534395</v>
      </c>
      <c r="H11">
        <v>0.968118188898628</v>
      </c>
      <c r="I11">
        <v>0.96635852339038886</v>
      </c>
      <c r="J11">
        <v>0.98963132027105438</v>
      </c>
      <c r="K11">
        <v>0.98911974969751759</v>
      </c>
      <c r="L11">
        <v>0.99251509739077382</v>
      </c>
      <c r="M11">
        <v>0.99043049336597655</v>
      </c>
      <c r="N11">
        <v>0.99459747890843131</v>
      </c>
      <c r="O11">
        <v>0.98510751352660875</v>
      </c>
      <c r="Q11" s="15">
        <f t="shared" si="1"/>
        <v>96.051823991515008</v>
      </c>
      <c r="R11" s="15">
        <f t="shared" si="0"/>
        <v>96.788717111647415</v>
      </c>
      <c r="S11" s="15">
        <f t="shared" si="0"/>
        <v>96.516060149125209</v>
      </c>
      <c r="T11" s="15">
        <f t="shared" si="0"/>
        <v>96.278510280704126</v>
      </c>
      <c r="U11" s="15">
        <f t="shared" si="0"/>
        <v>98.6437091215344</v>
      </c>
      <c r="V11" s="15">
        <f t="shared" si="0"/>
        <v>96.811818889862806</v>
      </c>
      <c r="W11" s="15">
        <f t="shared" si="0"/>
        <v>96.635852339038891</v>
      </c>
      <c r="X11" s="15">
        <f t="shared" si="0"/>
        <v>98.963132027105445</v>
      </c>
      <c r="Y11" s="15">
        <f t="shared" si="0"/>
        <v>98.911974969751753</v>
      </c>
      <c r="Z11" s="15">
        <f t="shared" si="0"/>
        <v>99.251509739077378</v>
      </c>
      <c r="AA11" s="15">
        <f t="shared" si="0"/>
        <v>99.043049336597662</v>
      </c>
      <c r="AB11" s="15">
        <f t="shared" si="0"/>
        <v>99.459747890843133</v>
      </c>
      <c r="AC11" s="15">
        <f t="shared" si="0"/>
        <v>98.510751352660876</v>
      </c>
      <c r="AE11" s="16">
        <v>96.051823991515008</v>
      </c>
      <c r="AF11" s="16">
        <v>98.6437091215344</v>
      </c>
      <c r="AG11" s="16">
        <v>98.963132027105445</v>
      </c>
      <c r="AH11" s="16">
        <v>98.911974969751753</v>
      </c>
      <c r="AI11" s="16">
        <v>99.251509739077378</v>
      </c>
      <c r="AJ11" s="16">
        <v>99.043049336597662</v>
      </c>
      <c r="AK11" s="16">
        <v>99.459747890843133</v>
      </c>
      <c r="AL11" s="16">
        <v>98.510751352660876</v>
      </c>
    </row>
    <row r="12" spans="2:38">
      <c r="B12" t="s">
        <v>31</v>
      </c>
      <c r="C12">
        <v>0.98200118741569153</v>
      </c>
      <c r="D12">
        <v>0.97603350258494259</v>
      </c>
      <c r="E12">
        <v>0.97851943595209923</v>
      </c>
      <c r="F12">
        <v>0.97422742796547823</v>
      </c>
      <c r="G12">
        <v>0.99122733464063806</v>
      </c>
      <c r="H12">
        <v>0.97442983006343176</v>
      </c>
      <c r="I12">
        <v>0.97678962727334528</v>
      </c>
      <c r="J12">
        <v>0.99187071971204921</v>
      </c>
      <c r="K12">
        <v>0.99201777615076947</v>
      </c>
      <c r="L12">
        <v>0.99257729044266074</v>
      </c>
      <c r="M12">
        <v>0.99198450812453109</v>
      </c>
      <c r="N12">
        <v>0.99261783956240512</v>
      </c>
      <c r="O12">
        <v>0.99216397025550718</v>
      </c>
      <c r="Q12" s="15">
        <f t="shared" si="1"/>
        <v>98.200118741569156</v>
      </c>
      <c r="R12" s="15">
        <f t="shared" si="0"/>
        <v>97.60335025849426</v>
      </c>
      <c r="S12" s="15">
        <f t="shared" si="0"/>
        <v>97.851943595209917</v>
      </c>
      <c r="T12" s="15">
        <f t="shared" si="0"/>
        <v>97.422742796547823</v>
      </c>
      <c r="U12" s="15">
        <f t="shared" si="0"/>
        <v>99.122733464063799</v>
      </c>
      <c r="V12" s="15">
        <f t="shared" si="0"/>
        <v>97.442983006343169</v>
      </c>
      <c r="W12" s="15">
        <f t="shared" si="0"/>
        <v>97.678962727334522</v>
      </c>
      <c r="X12" s="15">
        <f t="shared" si="0"/>
        <v>99.187071971204915</v>
      </c>
      <c r="Y12" s="15">
        <f t="shared" si="0"/>
        <v>99.201777615076949</v>
      </c>
      <c r="Z12" s="15">
        <f t="shared" si="0"/>
        <v>99.257729044266071</v>
      </c>
      <c r="AA12" s="15">
        <f t="shared" si="0"/>
        <v>99.198450812453103</v>
      </c>
      <c r="AB12" s="15">
        <f t="shared" si="0"/>
        <v>99.261783956240507</v>
      </c>
      <c r="AC12" s="15">
        <f t="shared" si="0"/>
        <v>99.216397025550719</v>
      </c>
      <c r="AE12" s="16">
        <v>98.200118741569156</v>
      </c>
      <c r="AF12" s="16">
        <v>99.122733464063799</v>
      </c>
      <c r="AG12" s="16">
        <v>99.187071971204915</v>
      </c>
      <c r="AH12" s="16">
        <v>99.201777615076949</v>
      </c>
      <c r="AI12" s="16">
        <v>99.257729044266071</v>
      </c>
      <c r="AJ12" s="16">
        <v>99.198450812453103</v>
      </c>
      <c r="AK12" s="16">
        <v>99.261783956240507</v>
      </c>
      <c r="AL12" s="16">
        <v>99.216397025550719</v>
      </c>
    </row>
    <row r="13" spans="2:38">
      <c r="B13" t="s">
        <v>32</v>
      </c>
      <c r="C13">
        <v>0.89646888661851321</v>
      </c>
      <c r="D13">
        <v>0.90869698010834943</v>
      </c>
      <c r="E13">
        <v>0.89764398940063039</v>
      </c>
      <c r="F13">
        <v>0.90812759133576593</v>
      </c>
      <c r="G13">
        <v>0.99935183540364181</v>
      </c>
      <c r="H13">
        <v>0.93297131070686534</v>
      </c>
      <c r="I13">
        <v>0.92631872959140449</v>
      </c>
      <c r="J13">
        <v>0.99878022510949505</v>
      </c>
      <c r="K13">
        <v>0.99918820595600633</v>
      </c>
      <c r="L13">
        <v>0.99930191966120052</v>
      </c>
      <c r="M13">
        <v>0.99931292174388542</v>
      </c>
      <c r="N13">
        <v>0.9997443561659255</v>
      </c>
      <c r="O13">
        <v>0.98329964895367017</v>
      </c>
      <c r="Q13" s="15">
        <f t="shared" si="1"/>
        <v>89.646888661851321</v>
      </c>
      <c r="R13" s="15">
        <f t="shared" si="0"/>
        <v>90.869698010834938</v>
      </c>
      <c r="S13" s="15">
        <f t="shared" si="0"/>
        <v>89.764398940063046</v>
      </c>
      <c r="T13" s="15">
        <f t="shared" si="0"/>
        <v>90.812759133576591</v>
      </c>
      <c r="U13" s="15">
        <f t="shared" si="0"/>
        <v>99.935183540364179</v>
      </c>
      <c r="V13" s="15">
        <f t="shared" si="0"/>
        <v>93.297131070686532</v>
      </c>
      <c r="W13" s="15">
        <f t="shared" si="0"/>
        <v>92.631872959140452</v>
      </c>
      <c r="X13" s="15">
        <f t="shared" si="0"/>
        <v>99.878022510949506</v>
      </c>
      <c r="Y13" s="15">
        <f t="shared" si="0"/>
        <v>99.918820595600636</v>
      </c>
      <c r="Z13" s="15">
        <f t="shared" si="0"/>
        <v>99.930191966120049</v>
      </c>
      <c r="AA13" s="15">
        <f t="shared" si="0"/>
        <v>99.931292174388545</v>
      </c>
      <c r="AB13" s="15">
        <f t="shared" si="0"/>
        <v>99.974435616592544</v>
      </c>
      <c r="AC13" s="15">
        <f t="shared" si="0"/>
        <v>98.329964895367013</v>
      </c>
      <c r="AE13" s="16">
        <v>89.646888661851321</v>
      </c>
      <c r="AF13" s="16">
        <v>99.935183540364179</v>
      </c>
      <c r="AG13" s="16">
        <v>99.878022510949506</v>
      </c>
      <c r="AH13" s="16">
        <v>99.918820595600636</v>
      </c>
      <c r="AI13" s="16">
        <v>99.930191966120049</v>
      </c>
      <c r="AJ13" s="16">
        <v>99.931292174388545</v>
      </c>
      <c r="AK13" s="16">
        <v>99.974435616592544</v>
      </c>
      <c r="AL13" s="16">
        <v>98.329964895367013</v>
      </c>
    </row>
    <row r="14" spans="2:38">
      <c r="B14" t="s">
        <v>33</v>
      </c>
      <c r="C14">
        <v>0.89212043251709772</v>
      </c>
      <c r="D14">
        <v>0.90152792025227646</v>
      </c>
      <c r="E14">
        <v>0.90548880639447504</v>
      </c>
      <c r="F14">
        <v>0.90950515041224123</v>
      </c>
      <c r="G14">
        <v>0.97732727295157895</v>
      </c>
      <c r="H14">
        <v>0.90505739880749703</v>
      </c>
      <c r="I14">
        <v>0.90683122666913263</v>
      </c>
      <c r="J14">
        <v>0.97142456806196653</v>
      </c>
      <c r="K14">
        <v>0.97461754990627547</v>
      </c>
      <c r="L14">
        <v>0.97733465062778202</v>
      </c>
      <c r="M14">
        <v>0.97611430858101733</v>
      </c>
      <c r="N14">
        <v>0.98130559558492736</v>
      </c>
      <c r="O14">
        <v>0.9704172043170276</v>
      </c>
      <c r="Q14" s="15">
        <f t="shared" si="1"/>
        <v>89.212043251709773</v>
      </c>
      <c r="R14" s="15">
        <f t="shared" si="0"/>
        <v>90.15279202522764</v>
      </c>
      <c r="S14" s="15">
        <f t="shared" si="0"/>
        <v>90.548880639447503</v>
      </c>
      <c r="T14" s="15">
        <f t="shared" si="0"/>
        <v>90.950515041224122</v>
      </c>
      <c r="U14" s="15">
        <f t="shared" si="0"/>
        <v>97.7327272951579</v>
      </c>
      <c r="V14" s="15">
        <f t="shared" si="0"/>
        <v>90.505739880749701</v>
      </c>
      <c r="W14" s="15">
        <f t="shared" si="0"/>
        <v>90.683122666913263</v>
      </c>
      <c r="X14" s="15">
        <f t="shared" si="0"/>
        <v>97.142456806196648</v>
      </c>
      <c r="Y14" s="15">
        <f t="shared" si="0"/>
        <v>97.461754990627554</v>
      </c>
      <c r="Z14" s="15">
        <f t="shared" si="0"/>
        <v>97.733465062778208</v>
      </c>
      <c r="AA14" s="15">
        <f t="shared" si="0"/>
        <v>97.611430858101727</v>
      </c>
      <c r="AB14" s="15">
        <f t="shared" si="0"/>
        <v>98.130559558492735</v>
      </c>
      <c r="AC14" s="15">
        <f t="shared" si="0"/>
        <v>97.041720431702757</v>
      </c>
      <c r="AE14" s="16">
        <v>89.212043251709773</v>
      </c>
      <c r="AF14" s="16">
        <v>97.7327272951579</v>
      </c>
      <c r="AG14" s="16">
        <v>97.142456806196648</v>
      </c>
      <c r="AH14" s="16">
        <v>97.461754990627554</v>
      </c>
      <c r="AI14" s="16">
        <v>97.733465062778208</v>
      </c>
      <c r="AJ14" s="16">
        <v>97.611430858101727</v>
      </c>
      <c r="AK14" s="16">
        <v>98.130559558492735</v>
      </c>
      <c r="AL14" s="16">
        <v>97.041720431702757</v>
      </c>
    </row>
    <row r="15" spans="2:38">
      <c r="B15" t="s">
        <v>34</v>
      </c>
      <c r="C15">
        <v>0.96003811555788243</v>
      </c>
      <c r="D15">
        <v>0.96774315638836195</v>
      </c>
      <c r="E15">
        <v>0.96599922627513712</v>
      </c>
      <c r="F15">
        <v>0.96452180368232798</v>
      </c>
      <c r="G15">
        <v>0.99119527612336722</v>
      </c>
      <c r="H15">
        <v>0.96624526127162036</v>
      </c>
      <c r="I15">
        <v>0.96747739573625613</v>
      </c>
      <c r="J15">
        <v>0.98675184556771356</v>
      </c>
      <c r="K15">
        <v>0.98677029780913073</v>
      </c>
      <c r="L15">
        <v>0.9926373252561328</v>
      </c>
      <c r="M15">
        <v>0.99113245085795099</v>
      </c>
      <c r="N15">
        <v>0.99132448127537165</v>
      </c>
      <c r="O15">
        <v>0.99002192748348983</v>
      </c>
      <c r="Q15" s="15">
        <f t="shared" si="1"/>
        <v>96.003811555788246</v>
      </c>
      <c r="R15" s="15">
        <f t="shared" si="0"/>
        <v>96.7743156388362</v>
      </c>
      <c r="S15" s="15">
        <f t="shared" si="0"/>
        <v>96.599922627513706</v>
      </c>
      <c r="T15" s="15">
        <f t="shared" si="0"/>
        <v>96.452180368232803</v>
      </c>
      <c r="U15" s="15">
        <f t="shared" si="0"/>
        <v>99.119527612336725</v>
      </c>
      <c r="V15" s="15">
        <f t="shared" si="0"/>
        <v>96.624526127162042</v>
      </c>
      <c r="W15" s="15">
        <f t="shared" si="0"/>
        <v>96.747739573625609</v>
      </c>
      <c r="X15" s="15">
        <f t="shared" si="0"/>
        <v>98.675184556771356</v>
      </c>
      <c r="Y15" s="15">
        <f t="shared" si="0"/>
        <v>98.677029780913074</v>
      </c>
      <c r="Z15" s="15">
        <f t="shared" si="0"/>
        <v>99.263732525613278</v>
      </c>
      <c r="AA15" s="15">
        <f t="shared" si="0"/>
        <v>99.1132450857951</v>
      </c>
      <c r="AB15" s="15">
        <f t="shared" si="0"/>
        <v>99.13244812753716</v>
      </c>
      <c r="AC15" s="15">
        <f t="shared" si="0"/>
        <v>99.002192748348989</v>
      </c>
      <c r="AE15" s="16">
        <v>96.003811555788246</v>
      </c>
      <c r="AF15" s="16">
        <v>99.119527612336725</v>
      </c>
      <c r="AG15" s="16">
        <v>98.675184556771356</v>
      </c>
      <c r="AH15" s="16">
        <v>98.677029780913074</v>
      </c>
      <c r="AI15" s="16">
        <v>99.263732525613278</v>
      </c>
      <c r="AJ15" s="16">
        <v>99.1132450857951</v>
      </c>
      <c r="AK15" s="16">
        <v>99.13244812753716</v>
      </c>
      <c r="AL15" s="16">
        <v>99.002192748348989</v>
      </c>
    </row>
    <row r="16" spans="2:38">
      <c r="B16" t="s">
        <v>35</v>
      </c>
      <c r="C16">
        <v>0.96300154215390976</v>
      </c>
      <c r="D16">
        <v>0.96213554488762576</v>
      </c>
      <c r="E16">
        <v>0.96597600297027009</v>
      </c>
      <c r="F16">
        <v>0.96395102002341759</v>
      </c>
      <c r="G16">
        <v>0.98565217079858447</v>
      </c>
      <c r="H16">
        <v>0.96518986098986537</v>
      </c>
      <c r="I16">
        <v>0.96560528011050184</v>
      </c>
      <c r="J16">
        <v>0.97722509110262112</v>
      </c>
      <c r="K16">
        <v>0.97665272975771233</v>
      </c>
      <c r="L16">
        <v>0.987065006079754</v>
      </c>
      <c r="M16">
        <v>0.98522624860215324</v>
      </c>
      <c r="N16">
        <v>0.98766562352273113</v>
      </c>
      <c r="O16">
        <v>0.99229077309641067</v>
      </c>
      <c r="Q16" s="15">
        <f t="shared" si="1"/>
        <v>96.300154215390975</v>
      </c>
      <c r="R16" s="15">
        <f t="shared" si="0"/>
        <v>96.213554488762583</v>
      </c>
      <c r="S16" s="15">
        <f t="shared" si="0"/>
        <v>96.597600297027014</v>
      </c>
      <c r="T16" s="15">
        <f t="shared" si="0"/>
        <v>96.395102002341758</v>
      </c>
      <c r="U16" s="15">
        <f t="shared" si="0"/>
        <v>98.565217079858442</v>
      </c>
      <c r="V16" s="15">
        <f t="shared" si="0"/>
        <v>96.518986098986531</v>
      </c>
      <c r="W16" s="15">
        <f t="shared" si="0"/>
        <v>96.560528011050181</v>
      </c>
      <c r="X16" s="15">
        <f t="shared" si="0"/>
        <v>97.722509110262109</v>
      </c>
      <c r="Y16" s="15">
        <f t="shared" si="0"/>
        <v>97.665272975771231</v>
      </c>
      <c r="Z16" s="15">
        <f t="shared" si="0"/>
        <v>98.7065006079754</v>
      </c>
      <c r="AA16" s="15">
        <f t="shared" si="0"/>
        <v>98.522624860215331</v>
      </c>
      <c r="AB16" s="15">
        <f t="shared" si="0"/>
        <v>98.766562352273112</v>
      </c>
      <c r="AC16" s="15">
        <f t="shared" si="0"/>
        <v>99.22907730964107</v>
      </c>
      <c r="AE16" s="16">
        <v>96.300154215390975</v>
      </c>
      <c r="AF16" s="16">
        <v>98.565217079858442</v>
      </c>
      <c r="AG16" s="16">
        <v>97.722509110262109</v>
      </c>
      <c r="AH16" s="16">
        <v>97.665272975771231</v>
      </c>
      <c r="AI16" s="16">
        <v>98.7065006079754</v>
      </c>
      <c r="AJ16" s="16">
        <v>98.522624860215331</v>
      </c>
      <c r="AK16" s="16">
        <v>98.766562352273112</v>
      </c>
      <c r="AL16" s="16">
        <v>99.22907730964107</v>
      </c>
    </row>
    <row r="17" spans="2:38">
      <c r="B17" t="s">
        <v>36</v>
      </c>
      <c r="C17">
        <v>0.88351412206292501</v>
      </c>
      <c r="D17">
        <v>0.88933376685238741</v>
      </c>
      <c r="E17">
        <v>0.88624124302542873</v>
      </c>
      <c r="F17">
        <v>0.8807608867707829</v>
      </c>
      <c r="G17">
        <v>0.91304443130859969</v>
      </c>
      <c r="H17">
        <v>0.89039519404506051</v>
      </c>
      <c r="I17">
        <v>0.88486095350557836</v>
      </c>
      <c r="J17">
        <v>0.91308140203065191</v>
      </c>
      <c r="K17">
        <v>0.91648624430123948</v>
      </c>
      <c r="L17">
        <v>0.91547787074614273</v>
      </c>
      <c r="M17">
        <v>0.91669051903836096</v>
      </c>
      <c r="N17">
        <v>0.91424536865034733</v>
      </c>
      <c r="O17">
        <v>0.97028839024406099</v>
      </c>
      <c r="Q17" s="15">
        <f t="shared" si="1"/>
        <v>88.351412206292508</v>
      </c>
      <c r="R17" s="15">
        <f t="shared" si="0"/>
        <v>88.933376685238741</v>
      </c>
      <c r="S17" s="15">
        <f t="shared" si="0"/>
        <v>88.624124302542867</v>
      </c>
      <c r="T17" s="15">
        <f t="shared" si="0"/>
        <v>88.076088677078289</v>
      </c>
      <c r="U17" s="15">
        <f t="shared" si="0"/>
        <v>91.304443130859966</v>
      </c>
      <c r="V17" s="15">
        <f t="shared" si="0"/>
        <v>89.039519404506052</v>
      </c>
      <c r="W17" s="15">
        <f t="shared" si="0"/>
        <v>88.486095350557832</v>
      </c>
      <c r="X17" s="15">
        <f t="shared" si="0"/>
        <v>91.308140203065193</v>
      </c>
      <c r="Y17" s="15">
        <f t="shared" si="0"/>
        <v>91.648624430123945</v>
      </c>
      <c r="Z17" s="15">
        <f t="shared" si="0"/>
        <v>91.547787074614277</v>
      </c>
      <c r="AA17" s="15">
        <f t="shared" si="0"/>
        <v>91.669051903836092</v>
      </c>
      <c r="AB17" s="15">
        <f t="shared" si="0"/>
        <v>91.424536865034739</v>
      </c>
      <c r="AC17" s="15">
        <f t="shared" si="0"/>
        <v>97.028839024406096</v>
      </c>
      <c r="AE17" s="16">
        <v>88.351412206292508</v>
      </c>
      <c r="AF17" s="16">
        <v>91.304443130859966</v>
      </c>
      <c r="AG17" s="16">
        <v>91.308140203065193</v>
      </c>
      <c r="AH17" s="16">
        <v>91.648624430123945</v>
      </c>
      <c r="AI17" s="16">
        <v>91.547787074614277</v>
      </c>
      <c r="AJ17" s="16">
        <v>91.669051903836092</v>
      </c>
      <c r="AK17" s="16">
        <v>91.424536865034739</v>
      </c>
      <c r="AL17" s="16">
        <v>97.028839024406096</v>
      </c>
    </row>
    <row r="18" spans="2:38">
      <c r="B18" t="s">
        <v>37</v>
      </c>
      <c r="C18">
        <v>0.92587943926613447</v>
      </c>
      <c r="D18">
        <v>0.91287011559576414</v>
      </c>
      <c r="E18">
        <v>0.92056332020957421</v>
      </c>
      <c r="F18">
        <v>0.92009224841695725</v>
      </c>
      <c r="G18">
        <v>0.96259326477723928</v>
      </c>
      <c r="H18">
        <v>0.92099978485513678</v>
      </c>
      <c r="I18">
        <v>0.91650807470430895</v>
      </c>
      <c r="J18">
        <v>0.95601446976060989</v>
      </c>
      <c r="K18">
        <v>0.95634533618954221</v>
      </c>
      <c r="L18">
        <v>0.96401727924232183</v>
      </c>
      <c r="M18">
        <v>0.9599594291937934</v>
      </c>
      <c r="N18">
        <v>0.96879256154392968</v>
      </c>
      <c r="O18">
        <v>0.99360060685844942</v>
      </c>
      <c r="Q18" s="15">
        <f t="shared" si="1"/>
        <v>92.587943926613448</v>
      </c>
      <c r="R18" s="15">
        <f t="shared" si="0"/>
        <v>91.287011559576413</v>
      </c>
      <c r="S18" s="15">
        <f t="shared" si="0"/>
        <v>92.056332020957427</v>
      </c>
      <c r="T18" s="15">
        <f t="shared" si="0"/>
        <v>92.009224841695726</v>
      </c>
      <c r="U18" s="15">
        <f t="shared" si="0"/>
        <v>96.259326477723931</v>
      </c>
      <c r="V18" s="15">
        <f t="shared" si="0"/>
        <v>92.099978485513674</v>
      </c>
      <c r="W18" s="15">
        <f t="shared" si="0"/>
        <v>91.650807470430891</v>
      </c>
      <c r="X18" s="15">
        <f t="shared" si="0"/>
        <v>95.601446976060984</v>
      </c>
      <c r="Y18" s="15">
        <f t="shared" si="0"/>
        <v>95.634533618954222</v>
      </c>
      <c r="Z18" s="15">
        <f t="shared" si="0"/>
        <v>96.401727924232176</v>
      </c>
      <c r="AA18" s="15">
        <f t="shared" si="0"/>
        <v>95.995942919379345</v>
      </c>
      <c r="AB18" s="15">
        <f t="shared" si="0"/>
        <v>96.879256154392962</v>
      </c>
      <c r="AC18" s="15">
        <f t="shared" si="0"/>
        <v>99.360060685844942</v>
      </c>
      <c r="AE18" s="16">
        <v>92.587943926613448</v>
      </c>
      <c r="AF18" s="16">
        <v>96.259326477723931</v>
      </c>
      <c r="AG18" s="16">
        <v>95.601446976060984</v>
      </c>
      <c r="AH18" s="16">
        <v>95.634533618954222</v>
      </c>
      <c r="AI18" s="16">
        <v>96.401727924232176</v>
      </c>
      <c r="AJ18" s="16">
        <v>95.995942919379345</v>
      </c>
      <c r="AK18" s="16">
        <v>96.879256154392962</v>
      </c>
      <c r="AL18" s="16">
        <v>99.360060685844942</v>
      </c>
    </row>
    <row r="19" spans="2:38">
      <c r="B19" t="s">
        <v>38</v>
      </c>
      <c r="C19">
        <v>0.97805705700645074</v>
      </c>
      <c r="D19">
        <v>0.97803298062323396</v>
      </c>
      <c r="E19">
        <v>0.97963839034226141</v>
      </c>
      <c r="F19">
        <v>0.97650226791375228</v>
      </c>
      <c r="G19">
        <v>0.99685891567206653</v>
      </c>
      <c r="H19">
        <v>0.98124992318067339</v>
      </c>
      <c r="I19">
        <v>0.97624622870928301</v>
      </c>
      <c r="J19">
        <v>0.99380732937502092</v>
      </c>
      <c r="K19">
        <v>0.9935217323623573</v>
      </c>
      <c r="L19">
        <v>0.99640024233182289</v>
      </c>
      <c r="M19">
        <v>0.99397179958897164</v>
      </c>
      <c r="N19">
        <v>0.99672838192797131</v>
      </c>
      <c r="O19">
        <v>0.96573346454412989</v>
      </c>
      <c r="Q19" s="15">
        <f t="shared" si="1"/>
        <v>97.805705700645078</v>
      </c>
      <c r="R19" s="15">
        <f t="shared" si="0"/>
        <v>97.803298062323393</v>
      </c>
      <c r="S19" s="15">
        <f t="shared" si="0"/>
        <v>97.96383903422614</v>
      </c>
      <c r="T19" s="15">
        <f t="shared" si="0"/>
        <v>97.650226791375232</v>
      </c>
      <c r="U19" s="15">
        <f t="shared" si="0"/>
        <v>99.685891567206653</v>
      </c>
      <c r="V19" s="15">
        <f t="shared" si="0"/>
        <v>98.124992318067342</v>
      </c>
      <c r="W19" s="15">
        <f t="shared" si="0"/>
        <v>97.624622870928306</v>
      </c>
      <c r="X19" s="15">
        <f t="shared" si="0"/>
        <v>99.380732937502088</v>
      </c>
      <c r="Y19" s="15">
        <f t="shared" si="0"/>
        <v>99.352173236235728</v>
      </c>
      <c r="Z19" s="15">
        <f t="shared" si="0"/>
        <v>99.640024233182288</v>
      </c>
      <c r="AA19" s="15">
        <f t="shared" si="0"/>
        <v>99.397179958897169</v>
      </c>
      <c r="AB19" s="15">
        <f t="shared" si="0"/>
        <v>99.67283819279713</v>
      </c>
      <c r="AC19" s="15">
        <f t="shared" si="0"/>
        <v>96.573346454412984</v>
      </c>
      <c r="AE19" s="16">
        <v>97.805705700645078</v>
      </c>
      <c r="AF19" s="16">
        <v>99.685891567206653</v>
      </c>
      <c r="AG19" s="16">
        <v>99.380732937502088</v>
      </c>
      <c r="AH19" s="16">
        <v>99.352173236235728</v>
      </c>
      <c r="AI19" s="16">
        <v>99.640024233182288</v>
      </c>
      <c r="AJ19" s="16">
        <v>99.397179958897169</v>
      </c>
      <c r="AK19" s="16">
        <v>99.67283819279713</v>
      </c>
      <c r="AL19" s="16">
        <v>96.573346454412984</v>
      </c>
    </row>
    <row r="20" spans="2:38">
      <c r="B20" t="s">
        <v>39</v>
      </c>
      <c r="C20">
        <v>0.95544759907111276</v>
      </c>
      <c r="D20">
        <v>0.95438865222549552</v>
      </c>
      <c r="E20">
        <v>0.95546405076841268</v>
      </c>
      <c r="F20">
        <v>0.95587870392793928</v>
      </c>
      <c r="G20">
        <v>0.99291665052506373</v>
      </c>
      <c r="H20">
        <v>0.95440787229223267</v>
      </c>
      <c r="I20">
        <v>0.95934489140272239</v>
      </c>
      <c r="J20">
        <v>0.98692963889743357</v>
      </c>
      <c r="K20">
        <v>0.98605960735393106</v>
      </c>
      <c r="L20">
        <v>0.99101541557760919</v>
      </c>
      <c r="M20">
        <v>0.98780848932884047</v>
      </c>
      <c r="N20">
        <v>0.98985263571019966</v>
      </c>
      <c r="O20">
        <v>0.96585685165161794</v>
      </c>
      <c r="Q20" s="15">
        <f t="shared" si="1"/>
        <v>95.544759907111271</v>
      </c>
      <c r="R20" s="15">
        <f t="shared" si="0"/>
        <v>95.438865222549552</v>
      </c>
      <c r="S20" s="15">
        <f t="shared" si="0"/>
        <v>95.546405076841268</v>
      </c>
      <c r="T20" s="15">
        <f t="shared" si="0"/>
        <v>95.587870392793931</v>
      </c>
      <c r="U20" s="15">
        <f t="shared" si="0"/>
        <v>99.291665052506374</v>
      </c>
      <c r="V20" s="15">
        <f t="shared" si="0"/>
        <v>95.440787229223261</v>
      </c>
      <c r="W20" s="15">
        <f t="shared" si="0"/>
        <v>95.934489140272234</v>
      </c>
      <c r="X20" s="15">
        <f t="shared" si="0"/>
        <v>98.692963889743353</v>
      </c>
      <c r="Y20" s="15">
        <f t="shared" si="0"/>
        <v>98.605960735393111</v>
      </c>
      <c r="Z20" s="15">
        <f t="shared" si="0"/>
        <v>99.101541557760925</v>
      </c>
      <c r="AA20" s="15">
        <f t="shared" si="0"/>
        <v>98.780848932884041</v>
      </c>
      <c r="AB20" s="15">
        <f t="shared" si="0"/>
        <v>98.985263571019971</v>
      </c>
      <c r="AC20" s="15">
        <f t="shared" si="0"/>
        <v>96.585685165161792</v>
      </c>
      <c r="AE20" s="16">
        <v>95.544759907111271</v>
      </c>
      <c r="AF20" s="16">
        <v>99.291665052506374</v>
      </c>
      <c r="AG20" s="16">
        <v>98.692963889743353</v>
      </c>
      <c r="AH20" s="16">
        <v>98.605960735393111</v>
      </c>
      <c r="AI20" s="16">
        <v>99.101541557760925</v>
      </c>
      <c r="AJ20" s="16">
        <v>98.780848932884041</v>
      </c>
      <c r="AK20" s="16">
        <v>98.985263571019971</v>
      </c>
      <c r="AL20" s="16">
        <v>96.585685165161792</v>
      </c>
    </row>
    <row r="21" spans="2:38">
      <c r="B21" t="s">
        <v>40</v>
      </c>
      <c r="C21">
        <v>0.95867279321475574</v>
      </c>
      <c r="D21">
        <v>0.96120136958930125</v>
      </c>
      <c r="E21">
        <v>0.95894072423859611</v>
      </c>
      <c r="F21">
        <v>0.95917177498950734</v>
      </c>
      <c r="G21">
        <v>0.98856044418008593</v>
      </c>
      <c r="H21">
        <v>0.96180862828342051</v>
      </c>
      <c r="I21">
        <v>0.96033089814085759</v>
      </c>
      <c r="J21">
        <v>0.98467832271718192</v>
      </c>
      <c r="K21">
        <v>0.98531521277879908</v>
      </c>
      <c r="L21">
        <v>0.98793897015863419</v>
      </c>
      <c r="M21">
        <v>0.98492957141301685</v>
      </c>
      <c r="N21">
        <v>0.98711238827470016</v>
      </c>
      <c r="O21">
        <v>0.9884120574923474</v>
      </c>
      <c r="Q21" s="15">
        <f t="shared" si="1"/>
        <v>95.867279321475579</v>
      </c>
      <c r="R21" s="15">
        <f t="shared" si="0"/>
        <v>96.120136958930118</v>
      </c>
      <c r="S21" s="15">
        <f t="shared" si="0"/>
        <v>95.894072423859612</v>
      </c>
      <c r="T21" s="15">
        <f t="shared" si="0"/>
        <v>95.917177498950736</v>
      </c>
      <c r="U21" s="15">
        <f t="shared" si="0"/>
        <v>98.856044418008594</v>
      </c>
      <c r="V21" s="15">
        <f t="shared" si="0"/>
        <v>96.180862828342057</v>
      </c>
      <c r="W21" s="15">
        <f t="shared" si="0"/>
        <v>96.033089814085756</v>
      </c>
      <c r="X21" s="15">
        <f t="shared" si="0"/>
        <v>98.467832271718194</v>
      </c>
      <c r="Y21" s="15">
        <f t="shared" si="0"/>
        <v>98.531521277879904</v>
      </c>
      <c r="Z21" s="15">
        <f t="shared" si="0"/>
        <v>98.793897015863422</v>
      </c>
      <c r="AA21" s="15">
        <f t="shared" si="0"/>
        <v>98.492957141301687</v>
      </c>
      <c r="AB21" s="15">
        <f t="shared" si="0"/>
        <v>98.711238827470012</v>
      </c>
      <c r="AC21" s="15">
        <f t="shared" si="0"/>
        <v>98.841205749234746</v>
      </c>
      <c r="AE21" s="16">
        <v>95.867279321475579</v>
      </c>
      <c r="AF21" s="16">
        <v>98.856044418008594</v>
      </c>
      <c r="AG21" s="16">
        <v>98.467832271718194</v>
      </c>
      <c r="AH21" s="16">
        <v>98.531521277879904</v>
      </c>
      <c r="AI21" s="16">
        <v>98.793897015863422</v>
      </c>
      <c r="AJ21" s="16">
        <v>98.492957141301687</v>
      </c>
      <c r="AK21" s="16">
        <v>98.711238827470012</v>
      </c>
      <c r="AL21" s="16">
        <v>98.841205749234746</v>
      </c>
    </row>
    <row r="22" spans="2:38">
      <c r="B22" t="s">
        <v>41</v>
      </c>
      <c r="C22">
        <v>0.96336309990066138</v>
      </c>
      <c r="D22">
        <v>0.96375038876763697</v>
      </c>
      <c r="E22">
        <v>0.96280630541122059</v>
      </c>
      <c r="F22">
        <v>0.96246084854802549</v>
      </c>
      <c r="G22">
        <v>0.97874398002768981</v>
      </c>
      <c r="H22">
        <v>0.96446681019283353</v>
      </c>
      <c r="I22">
        <v>0.96346365410642421</v>
      </c>
      <c r="J22">
        <v>0.97631431314832129</v>
      </c>
      <c r="K22">
        <v>0.97689184925136241</v>
      </c>
      <c r="L22">
        <v>0.97931679784158998</v>
      </c>
      <c r="M22">
        <v>0.9770211368380568</v>
      </c>
      <c r="N22">
        <v>0.97833881773220766</v>
      </c>
      <c r="O22">
        <v>0.98589652154901186</v>
      </c>
      <c r="Q22" s="15">
        <f t="shared" si="1"/>
        <v>96.336309990066141</v>
      </c>
      <c r="R22" s="15">
        <f t="shared" si="0"/>
        <v>96.375038876763696</v>
      </c>
      <c r="S22" s="15">
        <f t="shared" si="0"/>
        <v>96.280630541122065</v>
      </c>
      <c r="T22" s="15">
        <f t="shared" si="0"/>
        <v>96.246084854802547</v>
      </c>
      <c r="U22" s="15">
        <f t="shared" si="0"/>
        <v>97.874398002768984</v>
      </c>
      <c r="V22" s="15">
        <f t="shared" si="0"/>
        <v>96.446681019283346</v>
      </c>
      <c r="W22" s="15">
        <f t="shared" si="0"/>
        <v>96.34636541064242</v>
      </c>
      <c r="X22" s="15">
        <f t="shared" si="0"/>
        <v>97.631431314832128</v>
      </c>
      <c r="Y22" s="15">
        <f t="shared" si="0"/>
        <v>97.689184925136246</v>
      </c>
      <c r="Z22" s="15">
        <f t="shared" si="0"/>
        <v>97.931679784159002</v>
      </c>
      <c r="AA22" s="15">
        <f t="shared" si="0"/>
        <v>97.702113683805678</v>
      </c>
      <c r="AB22" s="15">
        <f t="shared" si="0"/>
        <v>97.833881773220767</v>
      </c>
      <c r="AC22" s="15">
        <f t="shared" si="0"/>
        <v>98.589652154901188</v>
      </c>
      <c r="AE22" s="16">
        <v>96.336309990066141</v>
      </c>
      <c r="AF22" s="16">
        <v>97.874398002768984</v>
      </c>
      <c r="AG22" s="16">
        <v>97.631431314832128</v>
      </c>
      <c r="AH22" s="16">
        <v>97.689184925136246</v>
      </c>
      <c r="AI22" s="16">
        <v>97.931679784159002</v>
      </c>
      <c r="AJ22" s="16">
        <v>97.702113683805678</v>
      </c>
      <c r="AK22" s="16">
        <v>97.833881773220767</v>
      </c>
      <c r="AL22" s="16">
        <v>98.589652154901188</v>
      </c>
    </row>
    <row r="23" spans="2:38">
      <c r="B23" t="s">
        <v>42</v>
      </c>
      <c r="C23">
        <v>0.95295642744651943</v>
      </c>
      <c r="D23">
        <v>0.95394054847059007</v>
      </c>
      <c r="E23">
        <v>0.95431414555667238</v>
      </c>
      <c r="F23">
        <v>0.94684155995606389</v>
      </c>
      <c r="G23">
        <v>0.99096486603022182</v>
      </c>
      <c r="H23">
        <v>0.94977653869871814</v>
      </c>
      <c r="I23">
        <v>0.96068004574878296</v>
      </c>
      <c r="J23">
        <v>0.99215404611663538</v>
      </c>
      <c r="K23">
        <v>0.99155393924450563</v>
      </c>
      <c r="L23">
        <v>0.99481271444236596</v>
      </c>
      <c r="M23">
        <v>0.99273592001266509</v>
      </c>
      <c r="N23">
        <v>0.99470388601186643</v>
      </c>
      <c r="O23">
        <v>0.98707031323777672</v>
      </c>
      <c r="Q23" s="15">
        <f t="shared" si="1"/>
        <v>95.295642744651943</v>
      </c>
      <c r="R23" s="15">
        <f t="shared" si="1"/>
        <v>95.39405484705901</v>
      </c>
      <c r="S23" s="15">
        <f t="shared" si="1"/>
        <v>95.431414555667232</v>
      </c>
      <c r="T23" s="15">
        <f t="shared" si="1"/>
        <v>94.684155995606389</v>
      </c>
      <c r="U23" s="15">
        <f t="shared" si="1"/>
        <v>99.096486603022186</v>
      </c>
      <c r="V23" s="15">
        <f t="shared" si="1"/>
        <v>94.977653869871816</v>
      </c>
      <c r="W23" s="15">
        <f t="shared" si="1"/>
        <v>96.068004574878302</v>
      </c>
      <c r="X23" s="15">
        <f t="shared" si="1"/>
        <v>99.215404611663544</v>
      </c>
      <c r="Y23" s="15">
        <f t="shared" si="1"/>
        <v>99.155393924450564</v>
      </c>
      <c r="Z23" s="15">
        <f t="shared" si="1"/>
        <v>99.481271444236597</v>
      </c>
      <c r="AA23" s="15">
        <f t="shared" si="1"/>
        <v>99.273592001266508</v>
      </c>
      <c r="AB23" s="15">
        <f t="shared" si="1"/>
        <v>99.470388601186642</v>
      </c>
      <c r="AC23" s="15">
        <f t="shared" si="1"/>
        <v>98.70703132377767</v>
      </c>
      <c r="AE23" s="16">
        <v>95.295642744651943</v>
      </c>
      <c r="AF23" s="16">
        <v>99.096486603022186</v>
      </c>
      <c r="AG23" s="16">
        <v>99.215404611663544</v>
      </c>
      <c r="AH23" s="16">
        <v>99.155393924450564</v>
      </c>
      <c r="AI23" s="16">
        <v>99.481271444236597</v>
      </c>
      <c r="AJ23" s="16">
        <v>99.273592001266508</v>
      </c>
      <c r="AK23" s="16">
        <v>99.470388601186642</v>
      </c>
      <c r="AL23" s="16">
        <v>98.70703132377767</v>
      </c>
    </row>
    <row r="24" spans="2:38">
      <c r="B24" t="s">
        <v>43</v>
      </c>
      <c r="C24">
        <v>0.95963375071782198</v>
      </c>
      <c r="D24">
        <v>0.96356884563523326</v>
      </c>
      <c r="E24">
        <v>0.96403825625174056</v>
      </c>
      <c r="F24">
        <v>0.95651772475922847</v>
      </c>
      <c r="G24">
        <v>0.9971309141739233</v>
      </c>
      <c r="H24">
        <v>0.96096568380964531</v>
      </c>
      <c r="I24">
        <v>0.96567699908658511</v>
      </c>
      <c r="J24">
        <v>0.99590140592680509</v>
      </c>
      <c r="K24">
        <v>0.9950356930047054</v>
      </c>
      <c r="L24">
        <v>0.99838130512145262</v>
      </c>
      <c r="M24">
        <v>0.99511610333288847</v>
      </c>
      <c r="N24">
        <v>0.99736221234196099</v>
      </c>
      <c r="O24">
        <v>0.98691764940423388</v>
      </c>
      <c r="Q24" s="15">
        <f t="shared" si="1"/>
        <v>95.963375071782195</v>
      </c>
      <c r="R24" s="15">
        <f t="shared" si="1"/>
        <v>96.356884563523323</v>
      </c>
      <c r="S24" s="15">
        <f t="shared" si="1"/>
        <v>96.403825625174051</v>
      </c>
      <c r="T24" s="15">
        <f t="shared" si="1"/>
        <v>95.651772475922854</v>
      </c>
      <c r="U24" s="15">
        <f t="shared" si="1"/>
        <v>99.713091417392334</v>
      </c>
      <c r="V24" s="15">
        <f t="shared" si="1"/>
        <v>96.096568380964527</v>
      </c>
      <c r="W24" s="15">
        <f t="shared" si="1"/>
        <v>96.567699908658511</v>
      </c>
      <c r="X24" s="15">
        <f t="shared" si="1"/>
        <v>99.590140592680513</v>
      </c>
      <c r="Y24" s="15">
        <f t="shared" si="1"/>
        <v>99.503569300470545</v>
      </c>
      <c r="Z24" s="15">
        <f t="shared" si="1"/>
        <v>99.838130512145256</v>
      </c>
      <c r="AA24" s="15">
        <f t="shared" si="1"/>
        <v>99.511610333288843</v>
      </c>
      <c r="AB24" s="15">
        <f t="shared" si="1"/>
        <v>99.736221234196094</v>
      </c>
      <c r="AC24" s="15">
        <f t="shared" si="1"/>
        <v>98.691764940423383</v>
      </c>
      <c r="AE24" s="16">
        <v>95.963375071782195</v>
      </c>
      <c r="AF24" s="16">
        <v>99.713091417392334</v>
      </c>
      <c r="AG24" s="16">
        <v>99.590140592680513</v>
      </c>
      <c r="AH24" s="16">
        <v>99.503569300470545</v>
      </c>
      <c r="AI24" s="16">
        <v>99.838130512145256</v>
      </c>
      <c r="AJ24" s="16">
        <v>99.511610333288843</v>
      </c>
      <c r="AK24" s="16">
        <v>99.736221234196094</v>
      </c>
      <c r="AL24" s="16">
        <v>98.691764940423383</v>
      </c>
    </row>
    <row r="25" spans="2:38">
      <c r="B25" t="s">
        <v>44</v>
      </c>
      <c r="C25">
        <v>0.97950270300021147</v>
      </c>
      <c r="D25">
        <v>0.97936372112286607</v>
      </c>
      <c r="E25">
        <v>0.98130969708744098</v>
      </c>
      <c r="F25">
        <v>0.97712276147306765</v>
      </c>
      <c r="G25">
        <v>0.99738927953982925</v>
      </c>
      <c r="H25">
        <v>0.98111206394562744</v>
      </c>
      <c r="I25">
        <v>0.97750460430156716</v>
      </c>
      <c r="J25">
        <v>0.99629383760349155</v>
      </c>
      <c r="K25">
        <v>0.99689165477877351</v>
      </c>
      <c r="L25">
        <v>0.99442281924722986</v>
      </c>
      <c r="M25">
        <v>0.99466298898745864</v>
      </c>
      <c r="N25">
        <v>0.99753747405662641</v>
      </c>
      <c r="O25">
        <v>0.94813367005522253</v>
      </c>
      <c r="Q25" s="15">
        <f t="shared" si="1"/>
        <v>97.950270300021145</v>
      </c>
      <c r="R25" s="15">
        <f t="shared" si="1"/>
        <v>97.936372112286605</v>
      </c>
      <c r="S25" s="15">
        <f t="shared" si="1"/>
        <v>98.130969708744104</v>
      </c>
      <c r="T25" s="15">
        <f t="shared" si="1"/>
        <v>97.712276147306767</v>
      </c>
      <c r="U25" s="15">
        <f t="shared" si="1"/>
        <v>99.738927953982923</v>
      </c>
      <c r="V25" s="15">
        <f t="shared" si="1"/>
        <v>98.111206394562743</v>
      </c>
      <c r="W25" s="15">
        <f t="shared" si="1"/>
        <v>97.750460430156721</v>
      </c>
      <c r="X25" s="15">
        <f t="shared" si="1"/>
        <v>99.629383760349157</v>
      </c>
      <c r="Y25" s="15">
        <f t="shared" si="1"/>
        <v>99.689165477877353</v>
      </c>
      <c r="Z25" s="15">
        <f t="shared" si="1"/>
        <v>99.442281924722991</v>
      </c>
      <c r="AA25" s="15">
        <f t="shared" si="1"/>
        <v>99.466298898745862</v>
      </c>
      <c r="AB25" s="15">
        <f t="shared" si="1"/>
        <v>99.753747405662637</v>
      </c>
      <c r="AC25" s="15">
        <f t="shared" si="1"/>
        <v>94.813367005522252</v>
      </c>
      <c r="AE25" s="16">
        <v>97.950270300021145</v>
      </c>
      <c r="AF25" s="16">
        <v>99.738927953982923</v>
      </c>
      <c r="AG25" s="16">
        <v>99.629383760349157</v>
      </c>
      <c r="AH25" s="16">
        <v>99.689165477877353</v>
      </c>
      <c r="AI25" s="16">
        <v>99.442281924722991</v>
      </c>
      <c r="AJ25" s="16">
        <v>99.466298898745862</v>
      </c>
      <c r="AK25" s="16">
        <v>99.753747405662637</v>
      </c>
      <c r="AL25" s="16">
        <v>94.813367005522252</v>
      </c>
    </row>
    <row r="26" spans="2:38">
      <c r="B26" t="s">
        <v>45</v>
      </c>
      <c r="C26">
        <v>0.97017564097801767</v>
      </c>
      <c r="D26">
        <v>0.97100185291414132</v>
      </c>
      <c r="E26">
        <v>0.97299314535621284</v>
      </c>
      <c r="F26">
        <v>0.9686354807644848</v>
      </c>
      <c r="G26">
        <v>0.99548047595947742</v>
      </c>
      <c r="H26">
        <v>0.97026147046653277</v>
      </c>
      <c r="I26">
        <v>0.96957801106830754</v>
      </c>
      <c r="J26">
        <v>0.99384397632301069</v>
      </c>
      <c r="K26">
        <v>0.99376149067146458</v>
      </c>
      <c r="L26">
        <v>0.99333679319010171</v>
      </c>
      <c r="M26">
        <v>0.99126126882271148</v>
      </c>
      <c r="N26">
        <v>0.99466303901161779</v>
      </c>
      <c r="O26">
        <v>0.94491084679619919</v>
      </c>
      <c r="Q26" s="15">
        <f t="shared" si="1"/>
        <v>97.017564097801767</v>
      </c>
      <c r="R26" s="15">
        <f t="shared" si="1"/>
        <v>97.100185291414135</v>
      </c>
      <c r="S26" s="15">
        <f t="shared" si="1"/>
        <v>97.299314535621278</v>
      </c>
      <c r="T26" s="15">
        <f t="shared" si="1"/>
        <v>96.863548076448481</v>
      </c>
      <c r="U26" s="15">
        <f t="shared" si="1"/>
        <v>99.548047595947736</v>
      </c>
      <c r="V26" s="15">
        <f t="shared" si="1"/>
        <v>97.026147046653278</v>
      </c>
      <c r="W26" s="15">
        <f t="shared" si="1"/>
        <v>96.957801106830757</v>
      </c>
      <c r="X26" s="15">
        <f t="shared" si="1"/>
        <v>99.384397632301074</v>
      </c>
      <c r="Y26" s="15">
        <f t="shared" si="1"/>
        <v>99.376149067146457</v>
      </c>
      <c r="Z26" s="15">
        <f t="shared" si="1"/>
        <v>99.333679319010173</v>
      </c>
      <c r="AA26" s="15">
        <f t="shared" si="1"/>
        <v>99.126126882271151</v>
      </c>
      <c r="AB26" s="15">
        <f t="shared" si="1"/>
        <v>99.46630390116178</v>
      </c>
      <c r="AC26" s="15">
        <f t="shared" si="1"/>
        <v>94.491084679619917</v>
      </c>
      <c r="AE26" s="16">
        <v>97.017564097801767</v>
      </c>
      <c r="AF26" s="16">
        <v>99.548047595947736</v>
      </c>
      <c r="AG26" s="16">
        <v>99.384397632301074</v>
      </c>
      <c r="AH26" s="16">
        <v>99.376149067146457</v>
      </c>
      <c r="AI26" s="16">
        <v>99.333679319010173</v>
      </c>
      <c r="AJ26" s="16">
        <v>99.126126882271151</v>
      </c>
      <c r="AK26" s="16">
        <v>99.46630390116178</v>
      </c>
      <c r="AL26" s="16">
        <v>94.491084679619917</v>
      </c>
    </row>
    <row r="27" spans="2:38">
      <c r="B27" t="s">
        <v>46</v>
      </c>
      <c r="C27">
        <v>0.96844494194375197</v>
      </c>
      <c r="D27">
        <v>0.97303244803678324</v>
      </c>
      <c r="E27">
        <v>0.97466721651682875</v>
      </c>
      <c r="F27">
        <v>0.97170962563710139</v>
      </c>
      <c r="G27">
        <v>0.9930113578401818</v>
      </c>
      <c r="H27">
        <v>0.97575780303130244</v>
      </c>
      <c r="I27">
        <v>0.97382951557684272</v>
      </c>
      <c r="J27">
        <v>0.99150926999703559</v>
      </c>
      <c r="K27">
        <v>0.99074066901450342</v>
      </c>
      <c r="L27">
        <v>0.9917508619564015</v>
      </c>
      <c r="M27">
        <v>0.98678464798473675</v>
      </c>
      <c r="N27">
        <v>0.99253496766500282</v>
      </c>
      <c r="O27">
        <v>0.98482860453798748</v>
      </c>
      <c r="Q27" s="15">
        <f t="shared" si="1"/>
        <v>96.844494194375201</v>
      </c>
      <c r="R27" s="15">
        <f t="shared" si="1"/>
        <v>97.303244803678325</v>
      </c>
      <c r="S27" s="15">
        <f t="shared" si="1"/>
        <v>97.466721651682874</v>
      </c>
      <c r="T27" s="15">
        <f t="shared" si="1"/>
        <v>97.170962563710134</v>
      </c>
      <c r="U27" s="15">
        <f t="shared" si="1"/>
        <v>99.301135784018186</v>
      </c>
      <c r="V27" s="15">
        <f t="shared" si="1"/>
        <v>97.575780303130244</v>
      </c>
      <c r="W27" s="15">
        <f t="shared" si="1"/>
        <v>97.382951557684265</v>
      </c>
      <c r="X27" s="15">
        <f t="shared" si="1"/>
        <v>99.150926999703557</v>
      </c>
      <c r="Y27" s="15">
        <f t="shared" si="1"/>
        <v>99.074066901450337</v>
      </c>
      <c r="Z27" s="15">
        <f t="shared" si="1"/>
        <v>99.175086195640148</v>
      </c>
      <c r="AA27" s="15">
        <f t="shared" si="1"/>
        <v>98.678464798473669</v>
      </c>
      <c r="AB27" s="15">
        <f t="shared" si="1"/>
        <v>99.253496766500277</v>
      </c>
      <c r="AC27" s="15">
        <f t="shared" si="1"/>
        <v>98.48286045379875</v>
      </c>
      <c r="AE27" s="16">
        <v>96.844494194375201</v>
      </c>
      <c r="AF27" s="16">
        <v>99.301135784018186</v>
      </c>
      <c r="AG27" s="16">
        <v>99.150926999703557</v>
      </c>
      <c r="AH27" s="16">
        <v>99.074066901450337</v>
      </c>
      <c r="AI27" s="16">
        <v>99.175086195640148</v>
      </c>
      <c r="AJ27" s="16">
        <v>98.678464798473669</v>
      </c>
      <c r="AK27" s="16">
        <v>99.253496766500277</v>
      </c>
      <c r="AL27" s="16">
        <v>98.48286045379875</v>
      </c>
    </row>
    <row r="28" spans="2:38">
      <c r="B28" t="s">
        <v>47</v>
      </c>
      <c r="C28">
        <v>0.9786728062681932</v>
      </c>
      <c r="D28">
        <v>0.98047560955966628</v>
      </c>
      <c r="E28">
        <v>0.98138971130063779</v>
      </c>
      <c r="F28">
        <v>0.98052281238146299</v>
      </c>
      <c r="G28">
        <v>0.99516331662944302</v>
      </c>
      <c r="H28">
        <v>0.98094703281828699</v>
      </c>
      <c r="I28">
        <v>0.97942508548494378</v>
      </c>
      <c r="J28">
        <v>0.99357256683322093</v>
      </c>
      <c r="K28">
        <v>0.99305502175357074</v>
      </c>
      <c r="L28">
        <v>0.99287669282199464</v>
      </c>
      <c r="M28">
        <v>0.99094396254658068</v>
      </c>
      <c r="N28">
        <v>0.99441049428236461</v>
      </c>
      <c r="O28">
        <v>0.99045484648145699</v>
      </c>
      <c r="Q28" s="15">
        <f t="shared" si="1"/>
        <v>97.867280626819323</v>
      </c>
      <c r="R28" s="15">
        <f t="shared" si="1"/>
        <v>98.047560955966631</v>
      </c>
      <c r="S28" s="15">
        <f t="shared" si="1"/>
        <v>98.13897113006378</v>
      </c>
      <c r="T28" s="15">
        <f t="shared" si="1"/>
        <v>98.052281238146293</v>
      </c>
      <c r="U28" s="15">
        <f t="shared" si="1"/>
        <v>99.516331662944296</v>
      </c>
      <c r="V28" s="15">
        <f t="shared" si="1"/>
        <v>98.0947032818287</v>
      </c>
      <c r="W28" s="15">
        <f t="shared" si="1"/>
        <v>97.942508548494374</v>
      </c>
      <c r="X28" s="15">
        <f t="shared" si="1"/>
        <v>99.357256683322092</v>
      </c>
      <c r="Y28" s="15">
        <f t="shared" si="1"/>
        <v>99.305502175357077</v>
      </c>
      <c r="Z28" s="15">
        <f t="shared" si="1"/>
        <v>99.28766928219946</v>
      </c>
      <c r="AA28" s="15">
        <f t="shared" si="1"/>
        <v>99.094396254658065</v>
      </c>
      <c r="AB28" s="15">
        <f t="shared" si="1"/>
        <v>99.441049428236454</v>
      </c>
      <c r="AC28" s="15">
        <f t="shared" si="1"/>
        <v>99.045484648145703</v>
      </c>
      <c r="AE28" s="16">
        <v>97.867280626819323</v>
      </c>
      <c r="AF28" s="16">
        <v>99.516331662944296</v>
      </c>
      <c r="AG28" s="16">
        <v>99.357256683322092</v>
      </c>
      <c r="AH28" s="16">
        <v>99.305502175357077</v>
      </c>
      <c r="AI28" s="16">
        <v>99.28766928219946</v>
      </c>
      <c r="AJ28" s="16">
        <v>99.094396254658065</v>
      </c>
      <c r="AK28" s="16">
        <v>99.441049428236454</v>
      </c>
      <c r="AL28" s="16">
        <v>99.045484648145703</v>
      </c>
    </row>
    <row r="29" spans="2:38">
      <c r="B29" t="s">
        <v>48</v>
      </c>
      <c r="C29">
        <v>0.9600059243350586</v>
      </c>
      <c r="D29">
        <v>0.96815387450082691</v>
      </c>
      <c r="E29">
        <v>0.97031010531953421</v>
      </c>
      <c r="F29">
        <v>0.96070306326422994</v>
      </c>
      <c r="G29">
        <v>0.99343575908562809</v>
      </c>
      <c r="H29">
        <v>0.96375899143026345</v>
      </c>
      <c r="I29">
        <v>0.96402416284609649</v>
      </c>
      <c r="J29">
        <v>0.99603239837162771</v>
      </c>
      <c r="K29">
        <v>0.99601317624329244</v>
      </c>
      <c r="L29">
        <v>0.99354553445279803</v>
      </c>
      <c r="M29">
        <v>0.99030135358820159</v>
      </c>
      <c r="N29">
        <v>0.99615388724735987</v>
      </c>
      <c r="O29">
        <v>0.97742757445330242</v>
      </c>
      <c r="Q29" s="15">
        <f t="shared" si="1"/>
        <v>96.000592433505858</v>
      </c>
      <c r="R29" s="15">
        <f t="shared" si="1"/>
        <v>96.815387450082696</v>
      </c>
      <c r="S29" s="15">
        <f t="shared" si="1"/>
        <v>97.031010531953427</v>
      </c>
      <c r="T29" s="15">
        <f t="shared" si="1"/>
        <v>96.070306326422994</v>
      </c>
      <c r="U29" s="15">
        <f t="shared" si="1"/>
        <v>99.343575908562812</v>
      </c>
      <c r="V29" s="15">
        <f t="shared" si="1"/>
        <v>96.375899143026345</v>
      </c>
      <c r="W29" s="15">
        <f t="shared" si="1"/>
        <v>96.402416284609643</v>
      </c>
      <c r="X29" s="15">
        <f t="shared" si="1"/>
        <v>99.603239837162775</v>
      </c>
      <c r="Y29" s="15">
        <f t="shared" si="1"/>
        <v>99.601317624329241</v>
      </c>
      <c r="Z29" s="15">
        <f t="shared" si="1"/>
        <v>99.354553445279805</v>
      </c>
      <c r="AA29" s="15">
        <f t="shared" si="1"/>
        <v>99.030135358820161</v>
      </c>
      <c r="AB29" s="15">
        <f t="shared" si="1"/>
        <v>99.615388724735993</v>
      </c>
      <c r="AC29" s="15">
        <f t="shared" si="1"/>
        <v>97.742757445330241</v>
      </c>
      <c r="AE29" s="16">
        <v>96.000592433505858</v>
      </c>
      <c r="AF29" s="16">
        <v>99.343575908562812</v>
      </c>
      <c r="AG29" s="16">
        <v>99.603239837162775</v>
      </c>
      <c r="AH29" s="16">
        <v>99.601317624329241</v>
      </c>
      <c r="AI29" s="16">
        <v>99.354553445279805</v>
      </c>
      <c r="AJ29" s="16">
        <v>99.030135358820161</v>
      </c>
      <c r="AK29" s="16">
        <v>99.615388724735993</v>
      </c>
      <c r="AL29" s="16">
        <v>97.742757445330241</v>
      </c>
    </row>
    <row r="30" spans="2:38">
      <c r="B30" t="s">
        <v>49</v>
      </c>
      <c r="C30">
        <v>0.9587557839787253</v>
      </c>
      <c r="D30">
        <v>0.96447949782520548</v>
      </c>
      <c r="E30">
        <v>0.96686034174472379</v>
      </c>
      <c r="F30">
        <v>0.96189253603144453</v>
      </c>
      <c r="G30">
        <v>0.99309432983512136</v>
      </c>
      <c r="H30">
        <v>0.96386679330123837</v>
      </c>
      <c r="I30">
        <v>0.96206002877942032</v>
      </c>
      <c r="J30">
        <v>0.99245691418956261</v>
      </c>
      <c r="K30">
        <v>0.99230251902916466</v>
      </c>
      <c r="L30">
        <v>0.9917121820243413</v>
      </c>
      <c r="M30">
        <v>0.98377116498017525</v>
      </c>
      <c r="N30">
        <v>0.99362219181250122</v>
      </c>
      <c r="O30">
        <v>0.98132541534285933</v>
      </c>
      <c r="Q30" s="15">
        <f t="shared" si="1"/>
        <v>95.87557839787253</v>
      </c>
      <c r="R30" s="15">
        <f t="shared" si="1"/>
        <v>96.447949782520553</v>
      </c>
      <c r="S30" s="15">
        <f t="shared" si="1"/>
        <v>96.686034174472383</v>
      </c>
      <c r="T30" s="15">
        <f t="shared" si="1"/>
        <v>96.189253603144451</v>
      </c>
      <c r="U30" s="15">
        <f t="shared" si="1"/>
        <v>99.309432983512139</v>
      </c>
      <c r="V30" s="15">
        <f t="shared" si="1"/>
        <v>96.38667933012384</v>
      </c>
      <c r="W30" s="15">
        <f t="shared" si="1"/>
        <v>96.206002877942026</v>
      </c>
      <c r="X30" s="15">
        <f t="shared" si="1"/>
        <v>99.245691418956255</v>
      </c>
      <c r="Y30" s="15">
        <f t="shared" si="1"/>
        <v>99.230251902916464</v>
      </c>
      <c r="Z30" s="15">
        <f t="shared" si="1"/>
        <v>99.171218202434133</v>
      </c>
      <c r="AA30" s="15">
        <f t="shared" si="1"/>
        <v>98.377116498017529</v>
      </c>
      <c r="AB30" s="15">
        <f t="shared" si="1"/>
        <v>99.362219181250126</v>
      </c>
      <c r="AC30" s="15">
        <f t="shared" si="1"/>
        <v>98.132541534285934</v>
      </c>
      <c r="AE30" s="16">
        <v>95.87557839787253</v>
      </c>
      <c r="AF30" s="16">
        <v>99.309432983512139</v>
      </c>
      <c r="AG30" s="16">
        <v>99.245691418956255</v>
      </c>
      <c r="AH30" s="16">
        <v>99.230251902916464</v>
      </c>
      <c r="AI30" s="16">
        <v>99.171218202434133</v>
      </c>
      <c r="AJ30" s="16">
        <v>98.377116498017529</v>
      </c>
      <c r="AK30" s="16">
        <v>99.362219181250126</v>
      </c>
      <c r="AL30" s="16">
        <v>98.132541534285934</v>
      </c>
    </row>
    <row r="31" spans="2:38">
      <c r="B31" t="s">
        <v>2</v>
      </c>
      <c r="C31">
        <v>0.97936419215646309</v>
      </c>
      <c r="D31">
        <v>0.98151419785995797</v>
      </c>
      <c r="E31">
        <v>0.97974875098855529</v>
      </c>
      <c r="F31">
        <v>0.97920860980687663</v>
      </c>
      <c r="G31">
        <v>0.99488555017714353</v>
      </c>
      <c r="H31">
        <v>0.98132160042050387</v>
      </c>
      <c r="I31">
        <v>0.98065127904580052</v>
      </c>
      <c r="J31">
        <v>0.99138973789369556</v>
      </c>
      <c r="K31">
        <v>0.991170516840572</v>
      </c>
      <c r="L31">
        <v>0.9809252377287333</v>
      </c>
      <c r="M31">
        <v>0.97970942366519254</v>
      </c>
      <c r="N31">
        <v>0.99066599028666613</v>
      </c>
      <c r="O31">
        <v>0.9389120584450078</v>
      </c>
      <c r="Q31" s="15">
        <f t="shared" si="1"/>
        <v>97.93641921564631</v>
      </c>
      <c r="R31" s="15">
        <f t="shared" si="1"/>
        <v>98.151419785995799</v>
      </c>
      <c r="S31" s="15">
        <f t="shared" si="1"/>
        <v>97.974875098855534</v>
      </c>
      <c r="T31" s="15">
        <f t="shared" si="1"/>
        <v>97.920860980687664</v>
      </c>
      <c r="U31" s="15">
        <f t="shared" si="1"/>
        <v>99.488555017714347</v>
      </c>
      <c r="V31" s="15">
        <f t="shared" si="1"/>
        <v>98.132160042050387</v>
      </c>
      <c r="W31" s="15">
        <f t="shared" si="1"/>
        <v>98.065127904580052</v>
      </c>
      <c r="X31" s="15">
        <f t="shared" si="1"/>
        <v>99.138973789369558</v>
      </c>
      <c r="Y31" s="15">
        <f t="shared" si="1"/>
        <v>99.117051684057202</v>
      </c>
      <c r="Z31" s="15">
        <f t="shared" si="1"/>
        <v>98.092523772873335</v>
      </c>
      <c r="AA31" s="15">
        <f t="shared" si="1"/>
        <v>97.970942366519253</v>
      </c>
      <c r="AB31" s="15">
        <f t="shared" si="1"/>
        <v>99.066599028666616</v>
      </c>
      <c r="AC31" s="15">
        <f t="shared" si="1"/>
        <v>93.891205844500774</v>
      </c>
      <c r="AE31" s="16">
        <v>97.93641921564631</v>
      </c>
      <c r="AF31" s="16">
        <v>99.488555017714347</v>
      </c>
      <c r="AG31" s="16">
        <v>99.138973789369558</v>
      </c>
      <c r="AH31" s="16">
        <v>99.117051684057202</v>
      </c>
      <c r="AI31" s="16">
        <v>98.092523772873335</v>
      </c>
      <c r="AJ31" s="16">
        <v>97.970942366519253</v>
      </c>
      <c r="AK31" s="16">
        <v>99.066599028666616</v>
      </c>
      <c r="AL31" s="16">
        <v>93.891205844500774</v>
      </c>
    </row>
    <row r="32" spans="2:38">
      <c r="B32" t="s">
        <v>3</v>
      </c>
      <c r="C32">
        <v>0.9763663736774616</v>
      </c>
      <c r="D32">
        <v>0.97314759798628003</v>
      </c>
      <c r="E32">
        <v>0.97189806837736759</v>
      </c>
      <c r="F32">
        <v>0.97130812685384971</v>
      </c>
      <c r="G32">
        <v>0.99441806104858188</v>
      </c>
      <c r="H32">
        <v>0.97423532871523599</v>
      </c>
      <c r="I32">
        <v>0.9740456589961054</v>
      </c>
      <c r="J32">
        <v>0.99007625030740798</v>
      </c>
      <c r="K32">
        <v>0.9900429693606656</v>
      </c>
      <c r="L32">
        <v>0.97692467612723299</v>
      </c>
      <c r="M32">
        <v>0.97405172150374342</v>
      </c>
      <c r="N32">
        <v>0.98840975238387829</v>
      </c>
      <c r="O32">
        <v>0.94436035660549389</v>
      </c>
      <c r="Q32" s="15">
        <f t="shared" si="1"/>
        <v>97.636637367746161</v>
      </c>
      <c r="R32" s="15">
        <f t="shared" si="1"/>
        <v>97.314759798628003</v>
      </c>
      <c r="S32" s="15">
        <f t="shared" si="1"/>
        <v>97.189806837736754</v>
      </c>
      <c r="T32" s="15">
        <f t="shared" si="1"/>
        <v>97.130812685384967</v>
      </c>
      <c r="U32" s="15">
        <f t="shared" si="1"/>
        <v>99.441806104858188</v>
      </c>
      <c r="V32" s="15">
        <f t="shared" si="1"/>
        <v>97.423532871523605</v>
      </c>
      <c r="W32" s="15">
        <f t="shared" si="1"/>
        <v>97.404565899610546</v>
      </c>
      <c r="X32" s="15">
        <f t="shared" si="1"/>
        <v>99.007625030740797</v>
      </c>
      <c r="Y32" s="15">
        <f t="shared" si="1"/>
        <v>99.004296936066567</v>
      </c>
      <c r="Z32" s="15">
        <f t="shared" si="1"/>
        <v>97.692467612723306</v>
      </c>
      <c r="AA32" s="15">
        <f t="shared" si="1"/>
        <v>97.405172150374341</v>
      </c>
      <c r="AB32" s="15">
        <f t="shared" si="1"/>
        <v>98.840975238387827</v>
      </c>
      <c r="AC32" s="15">
        <f t="shared" si="1"/>
        <v>94.436035660549393</v>
      </c>
      <c r="AE32" s="16">
        <v>97.636637367746161</v>
      </c>
      <c r="AF32" s="16">
        <v>99.441806104858188</v>
      </c>
      <c r="AG32" s="16">
        <v>99.007625030740797</v>
      </c>
      <c r="AH32" s="16">
        <v>99.004296936066567</v>
      </c>
      <c r="AI32" s="16">
        <v>97.692467612723306</v>
      </c>
      <c r="AJ32" s="16">
        <v>97.405172150374341</v>
      </c>
      <c r="AK32" s="16">
        <v>98.840975238387827</v>
      </c>
      <c r="AL32" s="16">
        <v>94.436035660549393</v>
      </c>
    </row>
    <row r="33" spans="2:38">
      <c r="B33" t="s">
        <v>4</v>
      </c>
      <c r="C33">
        <v>0.97987177515355306</v>
      </c>
      <c r="D33">
        <v>0.98113675062140748</v>
      </c>
      <c r="E33">
        <v>0.97979677496419926</v>
      </c>
      <c r="F33">
        <v>0.97883656653431639</v>
      </c>
      <c r="G33">
        <v>0.99733600181017334</v>
      </c>
      <c r="H33">
        <v>0.98027192718893652</v>
      </c>
      <c r="I33">
        <v>0.97770440132540248</v>
      </c>
      <c r="J33">
        <v>0.99394369502084168</v>
      </c>
      <c r="K33">
        <v>0.99439280798892538</v>
      </c>
      <c r="L33">
        <v>0.98522919862606317</v>
      </c>
      <c r="M33">
        <v>0.97991819075877462</v>
      </c>
      <c r="N33">
        <v>0.99501451553841924</v>
      </c>
      <c r="O33">
        <v>0.99033027403866691</v>
      </c>
      <c r="Q33" s="15">
        <f t="shared" si="1"/>
        <v>97.987177515355313</v>
      </c>
      <c r="R33" s="15">
        <f t="shared" si="1"/>
        <v>98.113675062140743</v>
      </c>
      <c r="S33" s="15">
        <f t="shared" si="1"/>
        <v>97.979677496419924</v>
      </c>
      <c r="T33" s="15">
        <f t="shared" si="1"/>
        <v>97.883656653431643</v>
      </c>
      <c r="U33" s="15">
        <f t="shared" si="1"/>
        <v>99.733600181017337</v>
      </c>
      <c r="V33" s="15">
        <f t="shared" si="1"/>
        <v>98.027192718893659</v>
      </c>
      <c r="W33" s="15">
        <f t="shared" si="1"/>
        <v>97.770440132540244</v>
      </c>
      <c r="X33" s="15">
        <f t="shared" si="1"/>
        <v>99.394369502084174</v>
      </c>
      <c r="Y33" s="15">
        <f t="shared" si="1"/>
        <v>99.43928079889254</v>
      </c>
      <c r="Z33" s="15">
        <f t="shared" si="1"/>
        <v>98.522919862606315</v>
      </c>
      <c r="AA33" s="15">
        <f t="shared" si="1"/>
        <v>97.991819075877459</v>
      </c>
      <c r="AB33" s="15">
        <f t="shared" si="1"/>
        <v>99.501451553841918</v>
      </c>
      <c r="AC33" s="15">
        <f t="shared" si="1"/>
        <v>99.033027403866697</v>
      </c>
      <c r="AE33" s="16">
        <v>97.987177515355313</v>
      </c>
      <c r="AF33" s="16">
        <v>99.733600181017337</v>
      </c>
      <c r="AG33" s="16">
        <v>99.394369502084174</v>
      </c>
      <c r="AH33" s="16">
        <v>99.43928079889254</v>
      </c>
      <c r="AI33" s="16">
        <v>98.522919862606315</v>
      </c>
      <c r="AJ33" s="16">
        <v>97.991819075877459</v>
      </c>
      <c r="AK33" s="16">
        <v>99.501451553841918</v>
      </c>
      <c r="AL33" s="16">
        <v>99.033027403866697</v>
      </c>
    </row>
    <row r="34" spans="2:38">
      <c r="B34" t="s">
        <v>5</v>
      </c>
      <c r="C34">
        <v>0.98313919247960069</v>
      </c>
      <c r="D34">
        <v>0.98322396434101977</v>
      </c>
      <c r="E34">
        <v>0.98522164130608136</v>
      </c>
      <c r="F34">
        <v>0.9816724616253526</v>
      </c>
      <c r="G34">
        <v>0.99657186838026635</v>
      </c>
      <c r="H34">
        <v>0.98510978421650164</v>
      </c>
      <c r="I34">
        <v>0.98208378128192642</v>
      </c>
      <c r="J34">
        <v>0.99482079734988815</v>
      </c>
      <c r="K34">
        <v>0.99386901344980505</v>
      </c>
      <c r="L34">
        <v>0.98934373852016255</v>
      </c>
      <c r="M34">
        <v>0.98453208618753063</v>
      </c>
      <c r="N34">
        <v>0.99559796484402607</v>
      </c>
      <c r="O34">
        <v>0.99389618793129086</v>
      </c>
      <c r="Q34" s="15">
        <f t="shared" si="1"/>
        <v>98.313919247960072</v>
      </c>
      <c r="R34" s="15">
        <f t="shared" si="1"/>
        <v>98.322396434101975</v>
      </c>
      <c r="S34" s="15">
        <f t="shared" si="1"/>
        <v>98.522164130608132</v>
      </c>
      <c r="T34" s="15">
        <f t="shared" si="1"/>
        <v>98.167246162535264</v>
      </c>
      <c r="U34" s="15">
        <f t="shared" si="1"/>
        <v>99.657186838026632</v>
      </c>
      <c r="V34" s="15">
        <f t="shared" si="1"/>
        <v>98.510978421650165</v>
      </c>
      <c r="W34" s="15">
        <f t="shared" si="1"/>
        <v>98.208378128192635</v>
      </c>
      <c r="X34" s="15">
        <f t="shared" si="1"/>
        <v>99.482079734988815</v>
      </c>
      <c r="Y34" s="15">
        <f t="shared" si="1"/>
        <v>99.386901344980501</v>
      </c>
      <c r="Z34" s="15">
        <f t="shared" si="1"/>
        <v>98.93437385201625</v>
      </c>
      <c r="AA34" s="15">
        <f t="shared" si="1"/>
        <v>98.453208618753067</v>
      </c>
      <c r="AB34" s="15">
        <f t="shared" si="1"/>
        <v>99.559796484402611</v>
      </c>
      <c r="AC34" s="15">
        <f t="shared" si="1"/>
        <v>99.389618793129088</v>
      </c>
      <c r="AE34" s="16">
        <v>98.313919247960072</v>
      </c>
      <c r="AF34" s="16">
        <v>99.657186838026632</v>
      </c>
      <c r="AG34" s="16">
        <v>99.482079734988815</v>
      </c>
      <c r="AH34" s="16">
        <v>99.386901344980501</v>
      </c>
      <c r="AI34" s="16">
        <v>98.93437385201625</v>
      </c>
      <c r="AJ34" s="16">
        <v>98.453208618753067</v>
      </c>
      <c r="AK34" s="16">
        <v>99.559796484402611</v>
      </c>
      <c r="AL34" s="16">
        <v>99.389618793129088</v>
      </c>
    </row>
    <row r="35" spans="2:38">
      <c r="B35" t="s">
        <v>6</v>
      </c>
      <c r="C35">
        <v>0.97028849583201437</v>
      </c>
      <c r="D35">
        <v>0.96563727479316841</v>
      </c>
      <c r="E35">
        <v>0.97080275769978386</v>
      </c>
      <c r="F35">
        <v>0.96537155091166027</v>
      </c>
      <c r="G35">
        <v>0.99108243345160463</v>
      </c>
      <c r="H35">
        <v>0.97499320648539523</v>
      </c>
      <c r="I35">
        <v>0.96929633210624788</v>
      </c>
      <c r="J35">
        <v>0.99247893500363116</v>
      </c>
      <c r="K35">
        <v>0.99132937402861465</v>
      </c>
      <c r="L35">
        <v>0.97197654882300677</v>
      </c>
      <c r="M35">
        <v>0.97179435505788236</v>
      </c>
      <c r="N35">
        <v>0.991896730905242</v>
      </c>
      <c r="O35">
        <v>0.98229670536916847</v>
      </c>
      <c r="Q35" s="15">
        <f t="shared" si="1"/>
        <v>97.028849583201435</v>
      </c>
      <c r="R35" s="15">
        <f t="shared" si="1"/>
        <v>96.563727479316839</v>
      </c>
      <c r="S35" s="15">
        <f t="shared" si="1"/>
        <v>97.080275769978385</v>
      </c>
      <c r="T35" s="15">
        <f t="shared" si="1"/>
        <v>96.537155091166028</v>
      </c>
      <c r="U35" s="15">
        <f t="shared" si="1"/>
        <v>99.10824334516046</v>
      </c>
      <c r="V35" s="15">
        <f t="shared" si="1"/>
        <v>97.499320648539523</v>
      </c>
      <c r="W35" s="15">
        <f t="shared" si="1"/>
        <v>96.929633210624786</v>
      </c>
      <c r="X35" s="15">
        <f t="shared" si="1"/>
        <v>99.247893500363119</v>
      </c>
      <c r="Y35" s="15">
        <f t="shared" si="1"/>
        <v>99.132937402861472</v>
      </c>
      <c r="Z35" s="15">
        <f t="shared" si="1"/>
        <v>97.197654882300682</v>
      </c>
      <c r="AA35" s="15">
        <f t="shared" si="1"/>
        <v>97.179435505788234</v>
      </c>
      <c r="AB35" s="15">
        <f t="shared" si="1"/>
        <v>99.189673090524195</v>
      </c>
      <c r="AC35" s="15">
        <f t="shared" si="1"/>
        <v>98.229670536916842</v>
      </c>
      <c r="AE35" s="16">
        <v>97.028849583201435</v>
      </c>
      <c r="AF35" s="16">
        <v>99.10824334516046</v>
      </c>
      <c r="AG35" s="16">
        <v>99.247893500363119</v>
      </c>
      <c r="AH35" s="16">
        <v>99.132937402861472</v>
      </c>
      <c r="AI35" s="16">
        <v>97.197654882300682</v>
      </c>
      <c r="AJ35" s="16">
        <v>97.179435505788234</v>
      </c>
      <c r="AK35" s="16">
        <v>99.189673090524195</v>
      </c>
      <c r="AL35" s="16">
        <v>98.229670536916842</v>
      </c>
    </row>
    <row r="36" spans="2:38">
      <c r="B36" t="s">
        <v>7</v>
      </c>
      <c r="C36">
        <v>0.97621220823620969</v>
      </c>
      <c r="D36">
        <v>0.97606976915209809</v>
      </c>
      <c r="E36">
        <v>0.97621681972240171</v>
      </c>
      <c r="F36">
        <v>0.97199776615639766</v>
      </c>
      <c r="G36">
        <v>0.99562402493347379</v>
      </c>
      <c r="H36">
        <v>0.97719393195862425</v>
      </c>
      <c r="I36">
        <v>0.97877734622068624</v>
      </c>
      <c r="J36">
        <v>0.99303605362376601</v>
      </c>
      <c r="K36">
        <v>0.99249207263296868</v>
      </c>
      <c r="L36">
        <v>0.98399312283621987</v>
      </c>
      <c r="M36">
        <v>0.97721279077026646</v>
      </c>
      <c r="N36">
        <v>0.99308707809564478</v>
      </c>
      <c r="O36">
        <v>0.9902661908958279</v>
      </c>
      <c r="Q36" s="15">
        <f t="shared" si="1"/>
        <v>97.621220823620973</v>
      </c>
      <c r="R36" s="15">
        <f t="shared" si="1"/>
        <v>97.606976915209813</v>
      </c>
      <c r="S36" s="15">
        <f t="shared" si="1"/>
        <v>97.621681972240168</v>
      </c>
      <c r="T36" s="15">
        <f t="shared" si="1"/>
        <v>97.199776615639763</v>
      </c>
      <c r="U36" s="15">
        <f t="shared" si="1"/>
        <v>99.562402493347378</v>
      </c>
      <c r="V36" s="15">
        <f t="shared" si="1"/>
        <v>97.719393195862423</v>
      </c>
      <c r="W36" s="15">
        <f t="shared" si="1"/>
        <v>97.87773462206863</v>
      </c>
      <c r="X36" s="15">
        <f t="shared" si="1"/>
        <v>99.303605362376601</v>
      </c>
      <c r="Y36" s="15">
        <f t="shared" si="1"/>
        <v>99.249207263296867</v>
      </c>
      <c r="Z36" s="15">
        <f t="shared" si="1"/>
        <v>98.399312283621981</v>
      </c>
      <c r="AA36" s="15">
        <f t="shared" si="1"/>
        <v>97.721279077026651</v>
      </c>
      <c r="AB36" s="15">
        <f t="shared" si="1"/>
        <v>99.308707809564481</v>
      </c>
      <c r="AC36" s="15">
        <f t="shared" si="1"/>
        <v>99.026619089582795</v>
      </c>
      <c r="AE36" s="16">
        <v>97.621220823620973</v>
      </c>
      <c r="AF36" s="16">
        <v>99.562402493347378</v>
      </c>
      <c r="AG36" s="16">
        <v>99.303605362376601</v>
      </c>
      <c r="AH36" s="16">
        <v>99.249207263296867</v>
      </c>
      <c r="AI36" s="16">
        <v>98.399312283621981</v>
      </c>
      <c r="AJ36" s="16">
        <v>97.721279077026651</v>
      </c>
      <c r="AK36" s="16">
        <v>99.308707809564481</v>
      </c>
      <c r="AL36" s="16">
        <v>99.026619089582795</v>
      </c>
    </row>
    <row r="37" spans="2:38">
      <c r="B37" t="s">
        <v>8</v>
      </c>
      <c r="C37">
        <v>0.98071422855238954</v>
      </c>
      <c r="D37">
        <v>0.98454423542825542</v>
      </c>
      <c r="E37">
        <v>0.98385285340305484</v>
      </c>
      <c r="F37">
        <v>0.98219917178792093</v>
      </c>
      <c r="G37">
        <v>0.99607109193521615</v>
      </c>
      <c r="H37">
        <v>0.98281915778110995</v>
      </c>
      <c r="I37">
        <v>0.98487657809965556</v>
      </c>
      <c r="J37">
        <v>0.99329493701632665</v>
      </c>
      <c r="K37">
        <v>0.99329875848440052</v>
      </c>
      <c r="L37">
        <v>0.989712364305252</v>
      </c>
      <c r="M37">
        <v>0.98979586044989643</v>
      </c>
      <c r="N37">
        <v>0.99332368105666635</v>
      </c>
      <c r="O37">
        <v>0.96684807620723079</v>
      </c>
      <c r="Q37" s="15">
        <f t="shared" si="1"/>
        <v>98.07142285523895</v>
      </c>
      <c r="R37" s="15">
        <f t="shared" si="1"/>
        <v>98.454423542825538</v>
      </c>
      <c r="S37" s="15">
        <f t="shared" si="1"/>
        <v>98.385285340305487</v>
      </c>
      <c r="T37" s="15">
        <f t="shared" si="1"/>
        <v>98.219917178792087</v>
      </c>
      <c r="U37" s="15">
        <f t="shared" si="1"/>
        <v>99.607109193521609</v>
      </c>
      <c r="V37" s="15">
        <f t="shared" si="1"/>
        <v>98.281915778110999</v>
      </c>
      <c r="W37" s="15">
        <f t="shared" si="1"/>
        <v>98.487657809965555</v>
      </c>
      <c r="X37" s="15">
        <f t="shared" si="1"/>
        <v>99.329493701632671</v>
      </c>
      <c r="Y37" s="15">
        <f t="shared" si="1"/>
        <v>99.329875848440054</v>
      </c>
      <c r="Z37" s="15">
        <f t="shared" si="1"/>
        <v>98.971236430525195</v>
      </c>
      <c r="AA37" s="15">
        <f t="shared" si="1"/>
        <v>98.979586044989645</v>
      </c>
      <c r="AB37" s="15">
        <f t="shared" si="1"/>
        <v>99.332368105666632</v>
      </c>
      <c r="AC37" s="15">
        <f t="shared" si="1"/>
        <v>96.684807620723078</v>
      </c>
      <c r="AE37" s="16">
        <v>98.07142285523895</v>
      </c>
      <c r="AF37" s="16">
        <v>99.607109193521609</v>
      </c>
      <c r="AG37" s="16">
        <v>99.329493701632671</v>
      </c>
      <c r="AH37" s="16">
        <v>99.329875848440054</v>
      </c>
      <c r="AI37" s="16">
        <v>98.971236430525195</v>
      </c>
      <c r="AJ37" s="16">
        <v>98.979586044989645</v>
      </c>
      <c r="AK37" s="16">
        <v>99.332368105666632</v>
      </c>
      <c r="AL37" s="16">
        <v>96.684807620723078</v>
      </c>
    </row>
    <row r="38" spans="2:38">
      <c r="B38" t="s">
        <v>9</v>
      </c>
      <c r="C38">
        <v>0.9696359612347093</v>
      </c>
      <c r="D38">
        <v>0.96849468830389618</v>
      </c>
      <c r="E38">
        <v>0.96762340025558602</v>
      </c>
      <c r="F38">
        <v>0.96578101120078375</v>
      </c>
      <c r="G38">
        <v>0.99154202886715437</v>
      </c>
      <c r="H38">
        <v>0.96900828620269752</v>
      </c>
      <c r="I38">
        <v>0.96979818768104731</v>
      </c>
      <c r="J38">
        <v>0.98695304359162683</v>
      </c>
      <c r="K38">
        <v>0.98784895210233947</v>
      </c>
      <c r="L38">
        <v>0.98599380108302404</v>
      </c>
      <c r="M38">
        <v>0.9816641069385148</v>
      </c>
      <c r="N38">
        <v>0.98854247408484941</v>
      </c>
      <c r="O38">
        <v>0.95805569704346139</v>
      </c>
      <c r="Q38" s="15">
        <f t="shared" si="1"/>
        <v>96.963596123470936</v>
      </c>
      <c r="R38" s="15">
        <f t="shared" si="1"/>
        <v>96.849468830389611</v>
      </c>
      <c r="S38" s="15">
        <f t="shared" si="1"/>
        <v>96.762340025558601</v>
      </c>
      <c r="T38" s="15">
        <f t="shared" si="1"/>
        <v>96.578101120078372</v>
      </c>
      <c r="U38" s="15">
        <f t="shared" si="1"/>
        <v>99.154202886715439</v>
      </c>
      <c r="V38" s="15">
        <f t="shared" si="1"/>
        <v>96.900828620269749</v>
      </c>
      <c r="W38" s="15">
        <f t="shared" si="1"/>
        <v>96.979818768104735</v>
      </c>
      <c r="X38" s="15">
        <f t="shared" si="1"/>
        <v>98.695304359162677</v>
      </c>
      <c r="Y38" s="15">
        <f t="shared" si="1"/>
        <v>98.784895210233941</v>
      </c>
      <c r="Z38" s="15">
        <f t="shared" si="1"/>
        <v>98.599380108302398</v>
      </c>
      <c r="AA38" s="15">
        <f t="shared" si="1"/>
        <v>98.166410693851475</v>
      </c>
      <c r="AB38" s="15">
        <f t="shared" si="1"/>
        <v>98.854247408484937</v>
      </c>
      <c r="AC38" s="15">
        <f t="shared" si="1"/>
        <v>95.805569704346141</v>
      </c>
      <c r="AE38" s="16">
        <v>96.963596123470936</v>
      </c>
      <c r="AF38" s="16">
        <v>99.154202886715439</v>
      </c>
      <c r="AG38" s="16">
        <v>98.695304359162677</v>
      </c>
      <c r="AH38" s="16">
        <v>98.784895210233941</v>
      </c>
      <c r="AI38" s="16">
        <v>98.599380108302398</v>
      </c>
      <c r="AJ38" s="16">
        <v>98.166410693851475</v>
      </c>
      <c r="AK38" s="16">
        <v>98.854247408484937</v>
      </c>
      <c r="AL38" s="16">
        <v>95.805569704346141</v>
      </c>
    </row>
    <row r="39" spans="2:38">
      <c r="B39" t="s">
        <v>10</v>
      </c>
      <c r="C39">
        <v>0.97084763279446029</v>
      </c>
      <c r="D39">
        <v>0.97360991856031409</v>
      </c>
      <c r="E39">
        <v>0.97512955224799969</v>
      </c>
      <c r="F39">
        <v>0.9727627794025927</v>
      </c>
      <c r="G39">
        <v>0.99559052524187586</v>
      </c>
      <c r="H39">
        <v>0.97454452346861098</v>
      </c>
      <c r="I39">
        <v>0.97392797096647021</v>
      </c>
      <c r="J39">
        <v>0.99168917500011022</v>
      </c>
      <c r="K39">
        <v>0.99134983526692722</v>
      </c>
      <c r="L39">
        <v>0.98911517427491813</v>
      </c>
      <c r="M39">
        <v>0.98820223792311002</v>
      </c>
      <c r="N39">
        <v>0.99294679342093928</v>
      </c>
      <c r="O39">
        <v>0.98969111640822027</v>
      </c>
      <c r="Q39" s="15">
        <f t="shared" si="1"/>
        <v>97.084763279446022</v>
      </c>
      <c r="R39" s="15">
        <f t="shared" si="1"/>
        <v>97.360991856031404</v>
      </c>
      <c r="S39" s="15">
        <f t="shared" si="1"/>
        <v>97.512955224799967</v>
      </c>
      <c r="T39" s="15">
        <f t="shared" si="1"/>
        <v>97.276277940259277</v>
      </c>
      <c r="U39" s="15">
        <f t="shared" si="1"/>
        <v>99.559052524187592</v>
      </c>
      <c r="V39" s="15">
        <f t="shared" si="1"/>
        <v>97.454452346861103</v>
      </c>
      <c r="W39" s="15">
        <f t="shared" si="1"/>
        <v>97.392797096647016</v>
      </c>
      <c r="X39" s="15">
        <f t="shared" si="1"/>
        <v>99.16891750001102</v>
      </c>
      <c r="Y39" s="15">
        <f t="shared" si="1"/>
        <v>99.134983526692722</v>
      </c>
      <c r="Z39" s="15">
        <f t="shared" si="1"/>
        <v>98.911517427491816</v>
      </c>
      <c r="AA39" s="15">
        <f t="shared" si="1"/>
        <v>98.820223792310998</v>
      </c>
      <c r="AB39" s="15">
        <f t="shared" si="1"/>
        <v>99.294679342093929</v>
      </c>
      <c r="AC39" s="15">
        <f t="shared" si="1"/>
        <v>98.969111640822021</v>
      </c>
      <c r="AE39" s="16">
        <v>97.084763279446022</v>
      </c>
      <c r="AF39" s="16">
        <v>99.559052524187592</v>
      </c>
      <c r="AG39" s="16">
        <v>99.16891750001102</v>
      </c>
      <c r="AH39" s="16">
        <v>99.134983526692722</v>
      </c>
      <c r="AI39" s="16">
        <v>98.911517427491816</v>
      </c>
      <c r="AJ39" s="16">
        <v>98.820223792310998</v>
      </c>
      <c r="AK39" s="16">
        <v>99.294679342093929</v>
      </c>
      <c r="AL39" s="16">
        <v>98.969111640822021</v>
      </c>
    </row>
    <row r="40" spans="2:38">
      <c r="B40" t="s">
        <v>11</v>
      </c>
      <c r="C40">
        <v>0.97805538210579002</v>
      </c>
      <c r="D40">
        <v>0.97814537540448065</v>
      </c>
      <c r="E40">
        <v>0.97706640854639826</v>
      </c>
      <c r="F40">
        <v>0.97816879092693187</v>
      </c>
      <c r="G40">
        <v>0.99549713266360673</v>
      </c>
      <c r="H40">
        <v>0.97746624033509255</v>
      </c>
      <c r="I40">
        <v>0.97850362392824397</v>
      </c>
      <c r="J40">
        <v>0.99295277278573546</v>
      </c>
      <c r="K40">
        <v>0.99301713751926779</v>
      </c>
      <c r="L40">
        <v>0.99233734486908431</v>
      </c>
      <c r="M40">
        <v>0.9886297574100914</v>
      </c>
      <c r="N40">
        <v>0.9934187729715529</v>
      </c>
      <c r="O40">
        <v>0.99172017928203993</v>
      </c>
      <c r="Q40" s="15">
        <f t="shared" si="1"/>
        <v>97.805538210579002</v>
      </c>
      <c r="R40" s="15">
        <f t="shared" si="1"/>
        <v>97.814537540448072</v>
      </c>
      <c r="S40" s="15">
        <f t="shared" si="1"/>
        <v>97.706640854639829</v>
      </c>
      <c r="T40" s="15">
        <f t="shared" si="1"/>
        <v>97.816879092693185</v>
      </c>
      <c r="U40" s="15">
        <f t="shared" si="1"/>
        <v>99.549713266360669</v>
      </c>
      <c r="V40" s="15">
        <f t="shared" si="1"/>
        <v>97.746624033509249</v>
      </c>
      <c r="W40" s="15">
        <f t="shared" si="1"/>
        <v>97.850362392824394</v>
      </c>
      <c r="X40" s="15">
        <f t="shared" si="1"/>
        <v>99.29527727857355</v>
      </c>
      <c r="Y40" s="15">
        <f t="shared" si="1"/>
        <v>99.301713751926783</v>
      </c>
      <c r="Z40" s="15">
        <f t="shared" si="1"/>
        <v>99.233734486908432</v>
      </c>
      <c r="AA40" s="15">
        <f t="shared" si="1"/>
        <v>98.862975741009137</v>
      </c>
      <c r="AB40" s="15">
        <f t="shared" si="1"/>
        <v>99.341877297155293</v>
      </c>
      <c r="AC40" s="15">
        <f t="shared" si="1"/>
        <v>99.172017928203999</v>
      </c>
      <c r="AE40" s="16">
        <v>97.805538210579002</v>
      </c>
      <c r="AF40" s="16">
        <v>99.549713266360669</v>
      </c>
      <c r="AG40" s="16">
        <v>99.29527727857355</v>
      </c>
      <c r="AH40" s="16">
        <v>99.301713751926783</v>
      </c>
      <c r="AI40" s="16">
        <v>99.233734486908432</v>
      </c>
      <c r="AJ40" s="16">
        <v>98.862975741009137</v>
      </c>
      <c r="AK40" s="16">
        <v>99.341877297155293</v>
      </c>
      <c r="AL40" s="16">
        <v>99.172017928203999</v>
      </c>
    </row>
    <row r="41" spans="2:38">
      <c r="B41" t="s">
        <v>12</v>
      </c>
      <c r="C41">
        <v>0.94803097274087067</v>
      </c>
      <c r="D41">
        <v>0.94928653802975693</v>
      </c>
      <c r="E41">
        <v>0.95329433254949691</v>
      </c>
      <c r="F41">
        <v>0.94964286453206836</v>
      </c>
      <c r="G41">
        <v>0.98872945044969551</v>
      </c>
      <c r="H41">
        <v>0.94827064352519641</v>
      </c>
      <c r="I41">
        <v>0.95154727051077348</v>
      </c>
      <c r="J41">
        <v>0.98237540096182896</v>
      </c>
      <c r="K41">
        <v>0.98251464207056349</v>
      </c>
      <c r="L41">
        <v>0.97571901708905928</v>
      </c>
      <c r="M41">
        <v>0.97636582624945967</v>
      </c>
      <c r="N41">
        <v>0.98628249749268959</v>
      </c>
      <c r="O41">
        <v>0.98284358658206494</v>
      </c>
      <c r="Q41" s="15">
        <f t="shared" si="1"/>
        <v>94.803097274087065</v>
      </c>
      <c r="R41" s="15">
        <f t="shared" si="1"/>
        <v>94.928653802975688</v>
      </c>
      <c r="S41" s="15">
        <f t="shared" si="1"/>
        <v>95.329433254949691</v>
      </c>
      <c r="T41" s="15">
        <f t="shared" si="1"/>
        <v>94.964286453206839</v>
      </c>
      <c r="U41" s="15">
        <f t="shared" si="1"/>
        <v>98.872945044969555</v>
      </c>
      <c r="V41" s="15">
        <f t="shared" si="1"/>
        <v>94.827064352519642</v>
      </c>
      <c r="W41" s="15">
        <f t="shared" ref="W41:AC96" si="2">I41*100</f>
        <v>95.154727051077344</v>
      </c>
      <c r="X41" s="15">
        <f t="shared" si="2"/>
        <v>98.237540096182897</v>
      </c>
      <c r="Y41" s="15">
        <f t="shared" si="2"/>
        <v>98.251464207056344</v>
      </c>
      <c r="Z41" s="15">
        <f t="shared" si="2"/>
        <v>97.571901708905926</v>
      </c>
      <c r="AA41" s="15">
        <f t="shared" si="2"/>
        <v>97.636582624945973</v>
      </c>
      <c r="AB41" s="15">
        <f t="shared" si="2"/>
        <v>98.62824974926896</v>
      </c>
      <c r="AC41" s="15">
        <f t="shared" si="2"/>
        <v>98.2843586582065</v>
      </c>
      <c r="AE41" s="16">
        <v>94.803097274087065</v>
      </c>
      <c r="AF41" s="16">
        <v>98.872945044969555</v>
      </c>
      <c r="AG41" s="16">
        <v>98.237540096182897</v>
      </c>
      <c r="AH41" s="16">
        <v>98.251464207056344</v>
      </c>
      <c r="AI41" s="16">
        <v>97.571901708905926</v>
      </c>
      <c r="AJ41" s="16">
        <v>97.636582624945973</v>
      </c>
      <c r="AK41" s="16">
        <v>98.62824974926896</v>
      </c>
      <c r="AL41" s="16">
        <v>98.2843586582065</v>
      </c>
    </row>
    <row r="42" spans="2:38">
      <c r="B42" t="s">
        <v>13</v>
      </c>
      <c r="C42">
        <v>0.9616116468928898</v>
      </c>
      <c r="D42">
        <v>0.96127381698326675</v>
      </c>
      <c r="E42">
        <v>0.96453278057432046</v>
      </c>
      <c r="F42">
        <v>0.9625894945969522</v>
      </c>
      <c r="G42">
        <v>0.99120094848061124</v>
      </c>
      <c r="H42">
        <v>0.96173305675084431</v>
      </c>
      <c r="I42">
        <v>0.95985644156150485</v>
      </c>
      <c r="J42">
        <v>0.98580790471609747</v>
      </c>
      <c r="K42">
        <v>0.98430289073432298</v>
      </c>
      <c r="L42">
        <v>0.98452317936541334</v>
      </c>
      <c r="M42">
        <v>0.97896329685814365</v>
      </c>
      <c r="N42">
        <v>0.98637865812808367</v>
      </c>
      <c r="O42">
        <v>0.98629236981160906</v>
      </c>
      <c r="Q42" s="15">
        <f t="shared" ref="Q42:V105" si="3">C42*100</f>
        <v>96.161164689288981</v>
      </c>
      <c r="R42" s="15">
        <f t="shared" si="3"/>
        <v>96.127381698326673</v>
      </c>
      <c r="S42" s="15">
        <f t="shared" si="3"/>
        <v>96.453278057432044</v>
      </c>
      <c r="T42" s="15">
        <f t="shared" si="3"/>
        <v>96.258949459695216</v>
      </c>
      <c r="U42" s="15">
        <f t="shared" si="3"/>
        <v>99.120094848061129</v>
      </c>
      <c r="V42" s="15">
        <f t="shared" si="3"/>
        <v>96.173305675084436</v>
      </c>
      <c r="W42" s="15">
        <f t="shared" si="2"/>
        <v>95.985644156150485</v>
      </c>
      <c r="X42" s="15">
        <f t="shared" si="2"/>
        <v>98.580790471609745</v>
      </c>
      <c r="Y42" s="15">
        <f t="shared" si="2"/>
        <v>98.430289073432292</v>
      </c>
      <c r="Z42" s="15">
        <f t="shared" si="2"/>
        <v>98.452317936541334</v>
      </c>
      <c r="AA42" s="15">
        <f t="shared" si="2"/>
        <v>97.896329685814365</v>
      </c>
      <c r="AB42" s="15">
        <f t="shared" si="2"/>
        <v>98.637865812808371</v>
      </c>
      <c r="AC42" s="15">
        <f t="shared" si="2"/>
        <v>98.629236981160901</v>
      </c>
      <c r="AE42" s="16">
        <v>96.161164689288981</v>
      </c>
      <c r="AF42" s="16">
        <v>99.120094848061129</v>
      </c>
      <c r="AG42" s="16">
        <v>98.580790471609745</v>
      </c>
      <c r="AH42" s="16">
        <v>98.430289073432292</v>
      </c>
      <c r="AI42" s="16">
        <v>98.452317936541334</v>
      </c>
      <c r="AJ42" s="16">
        <v>97.896329685814365</v>
      </c>
      <c r="AK42" s="16">
        <v>98.637865812808371</v>
      </c>
      <c r="AL42" s="16">
        <v>98.629236981160901</v>
      </c>
    </row>
    <row r="43" spans="2:38">
      <c r="B43" t="s">
        <v>50</v>
      </c>
      <c r="C43">
        <v>0.97148948646599587</v>
      </c>
      <c r="D43">
        <v>0.97427867552533742</v>
      </c>
      <c r="E43">
        <v>0.97373811570217506</v>
      </c>
      <c r="F43">
        <v>0.97365917714296757</v>
      </c>
      <c r="G43">
        <v>0.99214003855923394</v>
      </c>
      <c r="H43">
        <v>0.97216248650882808</v>
      </c>
      <c r="I43">
        <v>0.97167822020298689</v>
      </c>
      <c r="J43">
        <v>0.98356987341000424</v>
      </c>
      <c r="K43">
        <v>0.9856821403785867</v>
      </c>
      <c r="L43">
        <v>0.97314177957733894</v>
      </c>
      <c r="M43">
        <v>0.97367093049877074</v>
      </c>
      <c r="N43">
        <v>0.97527891628238372</v>
      </c>
      <c r="O43">
        <v>0.93489110547529741</v>
      </c>
      <c r="Q43" s="15">
        <f t="shared" si="3"/>
        <v>97.148948646599592</v>
      </c>
      <c r="R43" s="15">
        <f t="shared" si="3"/>
        <v>97.427867552533741</v>
      </c>
      <c r="S43" s="15">
        <f t="shared" si="3"/>
        <v>97.373811570217512</v>
      </c>
      <c r="T43" s="15">
        <f t="shared" si="3"/>
        <v>97.365917714296756</v>
      </c>
      <c r="U43" s="15">
        <f t="shared" si="3"/>
        <v>99.214003855923394</v>
      </c>
      <c r="V43" s="15">
        <f t="shared" si="3"/>
        <v>97.216248650882804</v>
      </c>
      <c r="W43" s="15">
        <f t="shared" si="2"/>
        <v>97.167822020298686</v>
      </c>
      <c r="X43" s="15">
        <f t="shared" si="2"/>
        <v>98.356987341000419</v>
      </c>
      <c r="Y43" s="15">
        <f t="shared" si="2"/>
        <v>98.568214037858667</v>
      </c>
      <c r="Z43" s="15">
        <f t="shared" si="2"/>
        <v>97.314177957733889</v>
      </c>
      <c r="AA43" s="15">
        <f t="shared" si="2"/>
        <v>97.36709304987707</v>
      </c>
      <c r="AB43" s="15">
        <f t="shared" si="2"/>
        <v>97.527891628238379</v>
      </c>
      <c r="AC43" s="15">
        <f t="shared" si="2"/>
        <v>93.489110547529748</v>
      </c>
      <c r="AE43" s="16">
        <v>97.148948646599592</v>
      </c>
      <c r="AF43" s="16">
        <v>99.214003855923394</v>
      </c>
      <c r="AG43" s="16">
        <v>98.356987341000419</v>
      </c>
      <c r="AH43" s="16">
        <v>98.568214037858667</v>
      </c>
      <c r="AI43" s="16">
        <v>97.314177957733889</v>
      </c>
      <c r="AJ43" s="16">
        <v>97.36709304987707</v>
      </c>
      <c r="AK43" s="16">
        <v>97.527891628238379</v>
      </c>
      <c r="AL43" s="16">
        <v>93.489110547529748</v>
      </c>
    </row>
    <row r="44" spans="2:38">
      <c r="B44" t="s">
        <v>51</v>
      </c>
      <c r="C44">
        <v>0.96746506506670349</v>
      </c>
      <c r="D44">
        <v>0.96855801908696226</v>
      </c>
      <c r="E44">
        <v>0.96894367349170063</v>
      </c>
      <c r="F44">
        <v>0.96948894776483674</v>
      </c>
      <c r="G44">
        <v>0.98870684592339553</v>
      </c>
      <c r="H44">
        <v>0.96856250944935196</v>
      </c>
      <c r="I44">
        <v>0.9670560264936644</v>
      </c>
      <c r="J44">
        <v>0.97937017791198766</v>
      </c>
      <c r="K44">
        <v>0.98108829830869027</v>
      </c>
      <c r="L44">
        <v>0.96594146841321693</v>
      </c>
      <c r="M44">
        <v>0.96660461753074201</v>
      </c>
      <c r="N44">
        <v>0.96700279209242113</v>
      </c>
      <c r="O44">
        <v>0.93925620183348468</v>
      </c>
      <c r="Q44" s="15">
        <f t="shared" si="3"/>
        <v>96.746506506670343</v>
      </c>
      <c r="R44" s="15">
        <f t="shared" si="3"/>
        <v>96.855801908696222</v>
      </c>
      <c r="S44" s="15">
        <f t="shared" si="3"/>
        <v>96.894367349170068</v>
      </c>
      <c r="T44" s="15">
        <f t="shared" si="3"/>
        <v>96.948894776483669</v>
      </c>
      <c r="U44" s="15">
        <f t="shared" si="3"/>
        <v>98.870684592339558</v>
      </c>
      <c r="V44" s="15">
        <f t="shared" si="3"/>
        <v>96.856250944935198</v>
      </c>
      <c r="W44" s="15">
        <f t="shared" si="2"/>
        <v>96.70560264936644</v>
      </c>
      <c r="X44" s="15">
        <f t="shared" si="2"/>
        <v>97.93701779119877</v>
      </c>
      <c r="Y44" s="15">
        <f t="shared" si="2"/>
        <v>98.108829830869027</v>
      </c>
      <c r="Z44" s="15">
        <f t="shared" si="2"/>
        <v>96.594146841321688</v>
      </c>
      <c r="AA44" s="15">
        <f t="shared" si="2"/>
        <v>96.660461753074202</v>
      </c>
      <c r="AB44" s="15">
        <f t="shared" si="2"/>
        <v>96.700279209242112</v>
      </c>
      <c r="AC44" s="15">
        <f t="shared" si="2"/>
        <v>93.925620183348471</v>
      </c>
      <c r="AE44" s="16">
        <v>96.746506506670343</v>
      </c>
      <c r="AF44" s="16">
        <v>98.870684592339558</v>
      </c>
      <c r="AG44" s="16">
        <v>97.93701779119877</v>
      </c>
      <c r="AH44" s="16">
        <v>98.108829830869027</v>
      </c>
      <c r="AI44" s="16">
        <v>96.594146841321688</v>
      </c>
      <c r="AJ44" s="16">
        <v>96.660461753074202</v>
      </c>
      <c r="AK44" s="16">
        <v>96.700279209242112</v>
      </c>
      <c r="AL44" s="16">
        <v>93.925620183348471</v>
      </c>
    </row>
    <row r="45" spans="2:38">
      <c r="B45" t="s">
        <v>52</v>
      </c>
      <c r="C45">
        <v>0.97414371290709023</v>
      </c>
      <c r="D45">
        <v>0.9774538540137212</v>
      </c>
      <c r="E45">
        <v>0.97482056664616834</v>
      </c>
      <c r="F45">
        <v>0.97661853912944063</v>
      </c>
      <c r="G45">
        <v>0.98967789212943169</v>
      </c>
      <c r="H45">
        <v>0.97473498947481696</v>
      </c>
      <c r="I45">
        <v>0.97513393086640476</v>
      </c>
      <c r="J45">
        <v>0.98352818196604119</v>
      </c>
      <c r="K45">
        <v>0.98532362338273716</v>
      </c>
      <c r="L45">
        <v>0.97578403393122404</v>
      </c>
      <c r="M45">
        <v>0.9781941235294136</v>
      </c>
      <c r="N45">
        <v>0.97982352019561947</v>
      </c>
      <c r="O45">
        <v>0.98363583688624512</v>
      </c>
      <c r="Q45" s="15">
        <f t="shared" si="3"/>
        <v>97.414371290709028</v>
      </c>
      <c r="R45" s="15">
        <f t="shared" si="3"/>
        <v>97.745385401372118</v>
      </c>
      <c r="S45" s="15">
        <f t="shared" si="3"/>
        <v>97.482056664616834</v>
      </c>
      <c r="T45" s="15">
        <f t="shared" si="3"/>
        <v>97.661853912944068</v>
      </c>
      <c r="U45" s="15">
        <f t="shared" si="3"/>
        <v>98.967789212943174</v>
      </c>
      <c r="V45" s="15">
        <f t="shared" si="3"/>
        <v>97.473498947481701</v>
      </c>
      <c r="W45" s="15">
        <f t="shared" si="2"/>
        <v>97.513393086640477</v>
      </c>
      <c r="X45" s="15">
        <f t="shared" si="2"/>
        <v>98.352818196604119</v>
      </c>
      <c r="Y45" s="15">
        <f t="shared" si="2"/>
        <v>98.532362338273714</v>
      </c>
      <c r="Z45" s="15">
        <f t="shared" si="2"/>
        <v>97.5784033931224</v>
      </c>
      <c r="AA45" s="15">
        <f t="shared" si="2"/>
        <v>97.819412352941356</v>
      </c>
      <c r="AB45" s="15">
        <f t="shared" si="2"/>
        <v>97.982352019561944</v>
      </c>
      <c r="AC45" s="15">
        <f t="shared" si="2"/>
        <v>98.363583688624516</v>
      </c>
      <c r="AE45" s="16">
        <v>97.414371290709028</v>
      </c>
      <c r="AF45" s="16">
        <v>98.967789212943174</v>
      </c>
      <c r="AG45" s="16">
        <v>98.352818196604119</v>
      </c>
      <c r="AH45" s="16">
        <v>98.532362338273714</v>
      </c>
      <c r="AI45" s="16">
        <v>97.5784033931224</v>
      </c>
      <c r="AJ45" s="16">
        <v>97.819412352941356</v>
      </c>
      <c r="AK45" s="16">
        <v>97.982352019561944</v>
      </c>
      <c r="AL45" s="16">
        <v>98.363583688624516</v>
      </c>
    </row>
    <row r="46" spans="2:38">
      <c r="B46" t="s">
        <v>53</v>
      </c>
      <c r="C46">
        <v>0.97912305002974631</v>
      </c>
      <c r="D46">
        <v>0.9829173264815193</v>
      </c>
      <c r="E46">
        <v>0.98309874198699965</v>
      </c>
      <c r="F46">
        <v>0.98293812442477602</v>
      </c>
      <c r="G46">
        <v>0.99475008984184932</v>
      </c>
      <c r="H46">
        <v>0.98054657585299243</v>
      </c>
      <c r="I46">
        <v>0.98141268530468651</v>
      </c>
      <c r="J46">
        <v>0.98902639800208236</v>
      </c>
      <c r="K46">
        <v>0.99029029624136056</v>
      </c>
      <c r="L46">
        <v>0.98023582832488854</v>
      </c>
      <c r="M46">
        <v>0.98301436930605735</v>
      </c>
      <c r="N46">
        <v>0.98353154486447403</v>
      </c>
      <c r="O46">
        <v>0.99261952108050433</v>
      </c>
      <c r="Q46" s="15">
        <f t="shared" si="3"/>
        <v>97.912305002974634</v>
      </c>
      <c r="R46" s="15">
        <f t="shared" si="3"/>
        <v>98.291732648151935</v>
      </c>
      <c r="S46" s="15">
        <f t="shared" si="3"/>
        <v>98.309874198699958</v>
      </c>
      <c r="T46" s="15">
        <f t="shared" si="3"/>
        <v>98.293812442477602</v>
      </c>
      <c r="U46" s="15">
        <f t="shared" si="3"/>
        <v>99.475008984184939</v>
      </c>
      <c r="V46" s="15">
        <f t="shared" si="3"/>
        <v>98.054657585299239</v>
      </c>
      <c r="W46" s="15">
        <f t="shared" si="2"/>
        <v>98.141268530468651</v>
      </c>
      <c r="X46" s="15">
        <f t="shared" si="2"/>
        <v>98.902639800208235</v>
      </c>
      <c r="Y46" s="15">
        <f t="shared" si="2"/>
        <v>99.029029624136058</v>
      </c>
      <c r="Z46" s="15">
        <f t="shared" si="2"/>
        <v>98.023582832488856</v>
      </c>
      <c r="AA46" s="15">
        <f t="shared" si="2"/>
        <v>98.301436930605732</v>
      </c>
      <c r="AB46" s="15">
        <f t="shared" si="2"/>
        <v>98.353154486447409</v>
      </c>
      <c r="AC46" s="15">
        <f t="shared" si="2"/>
        <v>99.261952108050437</v>
      </c>
      <c r="AE46" s="16">
        <v>97.912305002974634</v>
      </c>
      <c r="AF46" s="16">
        <v>99.475008984184939</v>
      </c>
      <c r="AG46" s="16">
        <v>98.902639800208235</v>
      </c>
      <c r="AH46" s="16">
        <v>99.029029624136058</v>
      </c>
      <c r="AI46" s="16">
        <v>98.023582832488856</v>
      </c>
      <c r="AJ46" s="16">
        <v>98.301436930605732</v>
      </c>
      <c r="AK46" s="16">
        <v>98.353154486447409</v>
      </c>
      <c r="AL46" s="16">
        <v>99.261952108050437</v>
      </c>
    </row>
    <row r="47" spans="2:38">
      <c r="B47" t="s">
        <v>54</v>
      </c>
      <c r="C47">
        <v>0.96312562674126645</v>
      </c>
      <c r="D47">
        <v>0.96893978268607761</v>
      </c>
      <c r="E47">
        <v>0.96595360530580221</v>
      </c>
      <c r="F47">
        <v>0.96552560654672903</v>
      </c>
      <c r="G47">
        <v>0.98583055483114035</v>
      </c>
      <c r="H47">
        <v>0.96410323902996786</v>
      </c>
      <c r="I47">
        <v>0.96812831663871624</v>
      </c>
      <c r="J47">
        <v>0.97762081260161193</v>
      </c>
      <c r="K47">
        <v>0.97991227088931576</v>
      </c>
      <c r="L47">
        <v>0.96209177138347479</v>
      </c>
      <c r="M47">
        <v>0.96493458824047629</v>
      </c>
      <c r="N47">
        <v>0.97202456206954813</v>
      </c>
      <c r="O47">
        <v>0.97619431724635286</v>
      </c>
      <c r="Q47" s="15">
        <f t="shared" si="3"/>
        <v>96.312562674126639</v>
      </c>
      <c r="R47" s="15">
        <f t="shared" si="3"/>
        <v>96.893978268607768</v>
      </c>
      <c r="S47" s="15">
        <f t="shared" si="3"/>
        <v>96.595360530580223</v>
      </c>
      <c r="T47" s="15">
        <f t="shared" si="3"/>
        <v>96.552560654672902</v>
      </c>
      <c r="U47" s="15">
        <f t="shared" si="3"/>
        <v>98.583055483114038</v>
      </c>
      <c r="V47" s="15">
        <f t="shared" si="3"/>
        <v>96.41032390299678</v>
      </c>
      <c r="W47" s="15">
        <f t="shared" si="2"/>
        <v>96.81283166387162</v>
      </c>
      <c r="X47" s="15">
        <f t="shared" si="2"/>
        <v>97.762081260161196</v>
      </c>
      <c r="Y47" s="15">
        <f t="shared" si="2"/>
        <v>97.991227088931581</v>
      </c>
      <c r="Z47" s="15">
        <f t="shared" si="2"/>
        <v>96.209177138347485</v>
      </c>
      <c r="AA47" s="15">
        <f t="shared" si="2"/>
        <v>96.493458824047622</v>
      </c>
      <c r="AB47" s="15">
        <f t="shared" si="2"/>
        <v>97.202456206954807</v>
      </c>
      <c r="AC47" s="15">
        <f t="shared" si="2"/>
        <v>97.619431724635291</v>
      </c>
      <c r="AE47" s="16">
        <v>96.312562674126639</v>
      </c>
      <c r="AF47" s="16">
        <v>98.583055483114038</v>
      </c>
      <c r="AG47" s="16">
        <v>97.762081260161196</v>
      </c>
      <c r="AH47" s="16">
        <v>97.991227088931581</v>
      </c>
      <c r="AI47" s="16">
        <v>96.209177138347485</v>
      </c>
      <c r="AJ47" s="16">
        <v>96.493458824047622</v>
      </c>
      <c r="AK47" s="16">
        <v>97.202456206954807</v>
      </c>
      <c r="AL47" s="16">
        <v>97.619431724635291</v>
      </c>
    </row>
    <row r="48" spans="2:38">
      <c r="B48" t="s">
        <v>55</v>
      </c>
      <c r="C48">
        <v>0.97108306534763167</v>
      </c>
      <c r="D48">
        <v>0.97378459741901924</v>
      </c>
      <c r="E48">
        <v>0.97258493314811756</v>
      </c>
      <c r="F48">
        <v>0.97361676812043507</v>
      </c>
      <c r="G48">
        <v>0.99024537439874716</v>
      </c>
      <c r="H48">
        <v>0.97298182974880132</v>
      </c>
      <c r="I48">
        <v>0.97371088624013069</v>
      </c>
      <c r="J48">
        <v>0.98523561944356497</v>
      </c>
      <c r="K48">
        <v>0.98485546825566295</v>
      </c>
      <c r="L48">
        <v>0.97021653768627414</v>
      </c>
      <c r="M48">
        <v>0.97283556350568146</v>
      </c>
      <c r="N48">
        <v>0.97287561691674118</v>
      </c>
      <c r="O48">
        <v>0.98658356178283291</v>
      </c>
      <c r="Q48" s="15">
        <f t="shared" si="3"/>
        <v>97.108306534763173</v>
      </c>
      <c r="R48" s="15">
        <f t="shared" si="3"/>
        <v>97.378459741901921</v>
      </c>
      <c r="S48" s="15">
        <f t="shared" si="3"/>
        <v>97.258493314811759</v>
      </c>
      <c r="T48" s="15">
        <f t="shared" si="3"/>
        <v>97.361676812043513</v>
      </c>
      <c r="U48" s="15">
        <f t="shared" si="3"/>
        <v>99.02453743987472</v>
      </c>
      <c r="V48" s="15">
        <f t="shared" si="3"/>
        <v>97.298182974880135</v>
      </c>
      <c r="W48" s="15">
        <f t="shared" si="2"/>
        <v>97.371088624013069</v>
      </c>
      <c r="X48" s="15">
        <f t="shared" si="2"/>
        <v>98.523561944356501</v>
      </c>
      <c r="Y48" s="15">
        <f t="shared" si="2"/>
        <v>98.485546825566288</v>
      </c>
      <c r="Z48" s="15">
        <f t="shared" si="2"/>
        <v>97.021653768627417</v>
      </c>
      <c r="AA48" s="15">
        <f t="shared" si="2"/>
        <v>97.283556350568148</v>
      </c>
      <c r="AB48" s="15">
        <f t="shared" si="2"/>
        <v>97.287561691674114</v>
      </c>
      <c r="AC48" s="15">
        <f t="shared" si="2"/>
        <v>98.658356178283285</v>
      </c>
      <c r="AE48" s="16">
        <v>97.108306534763173</v>
      </c>
      <c r="AF48" s="16">
        <v>99.02453743987472</v>
      </c>
      <c r="AG48" s="16">
        <v>98.523561944356501</v>
      </c>
      <c r="AH48" s="16">
        <v>98.485546825566288</v>
      </c>
      <c r="AI48" s="16">
        <v>97.021653768627417</v>
      </c>
      <c r="AJ48" s="16">
        <v>97.283556350568148</v>
      </c>
      <c r="AK48" s="16">
        <v>97.287561691674114</v>
      </c>
      <c r="AL48" s="16">
        <v>98.658356178283285</v>
      </c>
    </row>
    <row r="49" spans="2:38">
      <c r="B49" t="s">
        <v>56</v>
      </c>
      <c r="C49">
        <v>0.96736539294845358</v>
      </c>
      <c r="D49">
        <v>0.96921296155530001</v>
      </c>
      <c r="E49">
        <v>0.96872293904351126</v>
      </c>
      <c r="F49">
        <v>0.9715390700579386</v>
      </c>
      <c r="G49">
        <v>0.99032228622335539</v>
      </c>
      <c r="H49">
        <v>0.96902556902219439</v>
      </c>
      <c r="I49">
        <v>0.96782874551747644</v>
      </c>
      <c r="J49">
        <v>0.98425155697159072</v>
      </c>
      <c r="K49">
        <v>0.9830076478142139</v>
      </c>
      <c r="L49">
        <v>0.96900692570139646</v>
      </c>
      <c r="M49">
        <v>0.97017896351494493</v>
      </c>
      <c r="N49">
        <v>0.97918491964461907</v>
      </c>
      <c r="O49">
        <v>0.93637382119533263</v>
      </c>
      <c r="Q49" s="15">
        <f t="shared" si="3"/>
        <v>96.736539294845358</v>
      </c>
      <c r="R49" s="15">
        <f t="shared" si="3"/>
        <v>96.921296155530001</v>
      </c>
      <c r="S49" s="15">
        <f t="shared" si="3"/>
        <v>96.872293904351125</v>
      </c>
      <c r="T49" s="15">
        <f t="shared" si="3"/>
        <v>97.153907005793855</v>
      </c>
      <c r="U49" s="15">
        <f t="shared" si="3"/>
        <v>99.032228622335538</v>
      </c>
      <c r="V49" s="15">
        <f t="shared" si="3"/>
        <v>96.902556902219445</v>
      </c>
      <c r="W49" s="15">
        <f t="shared" si="2"/>
        <v>96.782874551747639</v>
      </c>
      <c r="X49" s="15">
        <f t="shared" si="2"/>
        <v>98.42515569715907</v>
      </c>
      <c r="Y49" s="15">
        <f t="shared" si="2"/>
        <v>98.300764781421393</v>
      </c>
      <c r="Z49" s="15">
        <f t="shared" si="2"/>
        <v>96.90069257013964</v>
      </c>
      <c r="AA49" s="15">
        <f t="shared" si="2"/>
        <v>97.0178963514945</v>
      </c>
      <c r="AB49" s="15">
        <f t="shared" si="2"/>
        <v>97.918491964461907</v>
      </c>
      <c r="AC49" s="15">
        <f t="shared" si="2"/>
        <v>93.637382119533257</v>
      </c>
      <c r="AE49" s="16">
        <v>96.736539294845358</v>
      </c>
      <c r="AF49" s="16">
        <v>99.032228622335538</v>
      </c>
      <c r="AG49" s="16">
        <v>98.42515569715907</v>
      </c>
      <c r="AH49" s="16">
        <v>98.300764781421393</v>
      </c>
      <c r="AI49" s="16">
        <v>96.90069257013964</v>
      </c>
      <c r="AJ49" s="16">
        <v>97.0178963514945</v>
      </c>
      <c r="AK49" s="16">
        <v>97.918491964461907</v>
      </c>
      <c r="AL49" s="16">
        <v>93.637382119533257</v>
      </c>
    </row>
    <row r="50" spans="2:38">
      <c r="B50" t="s">
        <v>57</v>
      </c>
      <c r="C50">
        <v>0.96163712892164077</v>
      </c>
      <c r="D50">
        <v>0.96798782366189384</v>
      </c>
      <c r="E50">
        <v>0.96515784666090609</v>
      </c>
      <c r="F50">
        <v>0.96417254480435743</v>
      </c>
      <c r="G50">
        <v>0.99154682193169708</v>
      </c>
      <c r="H50">
        <v>0.96516846815145363</v>
      </c>
      <c r="I50">
        <v>0.96411550918660083</v>
      </c>
      <c r="J50">
        <v>0.98130923821203464</v>
      </c>
      <c r="K50">
        <v>0.98306504895767488</v>
      </c>
      <c r="L50">
        <v>0.96232775332659237</v>
      </c>
      <c r="M50">
        <v>0.96439549374632716</v>
      </c>
      <c r="N50">
        <v>0.97448323506083501</v>
      </c>
      <c r="O50">
        <v>0.93994746917771455</v>
      </c>
      <c r="Q50" s="15">
        <f t="shared" si="3"/>
        <v>96.163712892164071</v>
      </c>
      <c r="R50" s="15">
        <f t="shared" si="3"/>
        <v>96.798782366189386</v>
      </c>
      <c r="S50" s="15">
        <f t="shared" si="3"/>
        <v>96.51578466609061</v>
      </c>
      <c r="T50" s="15">
        <f t="shared" si="3"/>
        <v>96.417254480435744</v>
      </c>
      <c r="U50" s="15">
        <f t="shared" si="3"/>
        <v>99.154682193169705</v>
      </c>
      <c r="V50" s="15">
        <f t="shared" si="3"/>
        <v>96.516846815145357</v>
      </c>
      <c r="W50" s="15">
        <f t="shared" si="2"/>
        <v>96.411550918660083</v>
      </c>
      <c r="X50" s="15">
        <f t="shared" si="2"/>
        <v>98.130923821203467</v>
      </c>
      <c r="Y50" s="15">
        <f t="shared" si="2"/>
        <v>98.306504895767489</v>
      </c>
      <c r="Z50" s="15">
        <f t="shared" si="2"/>
        <v>96.23277533265923</v>
      </c>
      <c r="AA50" s="15">
        <f t="shared" si="2"/>
        <v>96.439549374632719</v>
      </c>
      <c r="AB50" s="15">
        <f t="shared" si="2"/>
        <v>97.448323506083497</v>
      </c>
      <c r="AC50" s="15">
        <f t="shared" si="2"/>
        <v>93.994746917771451</v>
      </c>
      <c r="AE50" s="16">
        <v>96.163712892164071</v>
      </c>
      <c r="AF50" s="16">
        <v>99.154682193169705</v>
      </c>
      <c r="AG50" s="16">
        <v>98.130923821203467</v>
      </c>
      <c r="AH50" s="16">
        <v>98.306504895767489</v>
      </c>
      <c r="AI50" s="16">
        <v>96.23277533265923</v>
      </c>
      <c r="AJ50" s="16">
        <v>96.439549374632719</v>
      </c>
      <c r="AK50" s="16">
        <v>97.448323506083497</v>
      </c>
      <c r="AL50" s="16">
        <v>93.994746917771451</v>
      </c>
    </row>
    <row r="51" spans="2:38">
      <c r="B51" t="s">
        <v>58</v>
      </c>
      <c r="C51">
        <v>0.97208571913735231</v>
      </c>
      <c r="D51">
        <v>0.97723367656826077</v>
      </c>
      <c r="E51">
        <v>0.97468095972946878</v>
      </c>
      <c r="F51">
        <v>0.97362728481638749</v>
      </c>
      <c r="G51">
        <v>0.99223535168873356</v>
      </c>
      <c r="H51">
        <v>0.97653236953513067</v>
      </c>
      <c r="I51">
        <v>0.97532697748961661</v>
      </c>
      <c r="J51">
        <v>0.98560853329426712</v>
      </c>
      <c r="K51">
        <v>0.98679603044542519</v>
      </c>
      <c r="L51">
        <v>0.9736067327811504</v>
      </c>
      <c r="M51">
        <v>0.97633334272339167</v>
      </c>
      <c r="N51">
        <v>0.98340822487424562</v>
      </c>
      <c r="O51">
        <v>0.9836013785631571</v>
      </c>
      <c r="Q51" s="15">
        <f t="shared" si="3"/>
        <v>97.208571913735227</v>
      </c>
      <c r="R51" s="15">
        <f t="shared" si="3"/>
        <v>97.723367656826071</v>
      </c>
      <c r="S51" s="15">
        <f t="shared" si="3"/>
        <v>97.468095972946884</v>
      </c>
      <c r="T51" s="15">
        <f t="shared" si="3"/>
        <v>97.362728481638754</v>
      </c>
      <c r="U51" s="15">
        <f t="shared" si="3"/>
        <v>99.223535168873354</v>
      </c>
      <c r="V51" s="15">
        <f t="shared" si="3"/>
        <v>97.653236953513073</v>
      </c>
      <c r="W51" s="15">
        <f t="shared" si="2"/>
        <v>97.532697748961667</v>
      </c>
      <c r="X51" s="15">
        <f t="shared" si="2"/>
        <v>98.560853329426706</v>
      </c>
      <c r="Y51" s="15">
        <f t="shared" si="2"/>
        <v>98.679603044542517</v>
      </c>
      <c r="Z51" s="15">
        <f t="shared" si="2"/>
        <v>97.360673278115044</v>
      </c>
      <c r="AA51" s="15">
        <f t="shared" si="2"/>
        <v>97.63333427233917</v>
      </c>
      <c r="AB51" s="15">
        <f t="shared" si="2"/>
        <v>98.34082248742456</v>
      </c>
      <c r="AC51" s="15">
        <f t="shared" si="2"/>
        <v>98.360137856315717</v>
      </c>
      <c r="AE51" s="16">
        <v>97.208571913735227</v>
      </c>
      <c r="AF51" s="16">
        <v>99.223535168873354</v>
      </c>
      <c r="AG51" s="16">
        <v>98.560853329426706</v>
      </c>
      <c r="AH51" s="16">
        <v>98.679603044542517</v>
      </c>
      <c r="AI51" s="16">
        <v>97.360673278115044</v>
      </c>
      <c r="AJ51" s="16">
        <v>97.63333427233917</v>
      </c>
      <c r="AK51" s="16">
        <v>98.34082248742456</v>
      </c>
      <c r="AL51" s="16">
        <v>98.360137856315717</v>
      </c>
    </row>
    <row r="52" spans="2:38">
      <c r="B52" t="s">
        <v>59</v>
      </c>
      <c r="C52">
        <v>0.97393882476889682</v>
      </c>
      <c r="D52">
        <v>0.97818720304650264</v>
      </c>
      <c r="E52">
        <v>0.97795037585370059</v>
      </c>
      <c r="F52">
        <v>0.97471427505221619</v>
      </c>
      <c r="G52">
        <v>0.99230770368984456</v>
      </c>
      <c r="H52">
        <v>0.97818245593280373</v>
      </c>
      <c r="I52">
        <v>0.9758995065610987</v>
      </c>
      <c r="J52">
        <v>0.98576263268914799</v>
      </c>
      <c r="K52">
        <v>0.98413318547110518</v>
      </c>
      <c r="L52">
        <v>0.97858167262095119</v>
      </c>
      <c r="M52">
        <v>0.97778544603569328</v>
      </c>
      <c r="N52">
        <v>0.98496782051679788</v>
      </c>
      <c r="O52">
        <v>0.98799748164655521</v>
      </c>
      <c r="Q52" s="15">
        <f t="shared" si="3"/>
        <v>97.393882476889686</v>
      </c>
      <c r="R52" s="15">
        <f t="shared" si="3"/>
        <v>97.81872030465027</v>
      </c>
      <c r="S52" s="15">
        <f t="shared" si="3"/>
        <v>97.795037585370054</v>
      </c>
      <c r="T52" s="15">
        <f t="shared" si="3"/>
        <v>97.471427505221612</v>
      </c>
      <c r="U52" s="15">
        <f t="shared" si="3"/>
        <v>99.230770368984452</v>
      </c>
      <c r="V52" s="15">
        <f t="shared" si="3"/>
        <v>97.818245593280366</v>
      </c>
      <c r="W52" s="15">
        <f t="shared" si="2"/>
        <v>97.589950656109863</v>
      </c>
      <c r="X52" s="15">
        <f t="shared" si="2"/>
        <v>98.576263268914801</v>
      </c>
      <c r="Y52" s="15">
        <f t="shared" si="2"/>
        <v>98.413318547110521</v>
      </c>
      <c r="Z52" s="15">
        <f t="shared" si="2"/>
        <v>97.858167262095122</v>
      </c>
      <c r="AA52" s="15">
        <f t="shared" si="2"/>
        <v>97.77854460356933</v>
      </c>
      <c r="AB52" s="15">
        <f t="shared" si="2"/>
        <v>98.496782051679787</v>
      </c>
      <c r="AC52" s="15">
        <f t="shared" si="2"/>
        <v>98.799748164655526</v>
      </c>
      <c r="AE52" s="16">
        <v>97.393882476889686</v>
      </c>
      <c r="AF52" s="16">
        <v>99.230770368984452</v>
      </c>
      <c r="AG52" s="16">
        <v>98.576263268914801</v>
      </c>
      <c r="AH52" s="16">
        <v>98.413318547110521</v>
      </c>
      <c r="AI52" s="16">
        <v>97.858167262095122</v>
      </c>
      <c r="AJ52" s="16">
        <v>97.77854460356933</v>
      </c>
      <c r="AK52" s="16">
        <v>98.496782051679787</v>
      </c>
      <c r="AL52" s="16">
        <v>98.799748164655526</v>
      </c>
    </row>
    <row r="53" spans="2:38">
      <c r="B53" t="s">
        <v>60</v>
      </c>
      <c r="C53">
        <v>0.95283855575274312</v>
      </c>
      <c r="D53">
        <v>0.96188526812463127</v>
      </c>
      <c r="E53">
        <v>0.95565851132530155</v>
      </c>
      <c r="F53">
        <v>0.95261947785024492</v>
      </c>
      <c r="G53">
        <v>0.98347288582009484</v>
      </c>
      <c r="H53">
        <v>0.95789943874519912</v>
      </c>
      <c r="I53">
        <v>0.95435074879566473</v>
      </c>
      <c r="J53">
        <v>0.97754225737350098</v>
      </c>
      <c r="K53">
        <v>0.97775807133178727</v>
      </c>
      <c r="L53">
        <v>0.95647161208046183</v>
      </c>
      <c r="M53">
        <v>0.95931779398664385</v>
      </c>
      <c r="N53">
        <v>0.97055001627069737</v>
      </c>
      <c r="O53">
        <v>0.97583854941100578</v>
      </c>
      <c r="Q53" s="15">
        <f t="shared" si="3"/>
        <v>95.283855575274316</v>
      </c>
      <c r="R53" s="15">
        <f t="shared" si="3"/>
        <v>96.188526812463124</v>
      </c>
      <c r="S53" s="15">
        <f t="shared" si="3"/>
        <v>95.565851132530156</v>
      </c>
      <c r="T53" s="15">
        <f t="shared" si="3"/>
        <v>95.261947785024489</v>
      </c>
      <c r="U53" s="15">
        <f t="shared" si="3"/>
        <v>98.347288582009483</v>
      </c>
      <c r="V53" s="15">
        <f t="shared" si="3"/>
        <v>95.789943874519906</v>
      </c>
      <c r="W53" s="15">
        <f t="shared" si="2"/>
        <v>95.435074879566471</v>
      </c>
      <c r="X53" s="15">
        <f t="shared" si="2"/>
        <v>97.754225737350097</v>
      </c>
      <c r="Y53" s="15">
        <f t="shared" si="2"/>
        <v>97.775807133178731</v>
      </c>
      <c r="Z53" s="15">
        <f t="shared" si="2"/>
        <v>95.647161208046185</v>
      </c>
      <c r="AA53" s="15">
        <f t="shared" si="2"/>
        <v>95.931779398664389</v>
      </c>
      <c r="AB53" s="15">
        <f t="shared" si="2"/>
        <v>97.055001627069743</v>
      </c>
      <c r="AC53" s="15">
        <f t="shared" si="2"/>
        <v>97.583854941100583</v>
      </c>
      <c r="AE53" s="16">
        <v>95.283855575274316</v>
      </c>
      <c r="AF53" s="16">
        <v>98.347288582009483</v>
      </c>
      <c r="AG53" s="16">
        <v>97.754225737350097</v>
      </c>
      <c r="AH53" s="16">
        <v>97.775807133178731</v>
      </c>
      <c r="AI53" s="16">
        <v>95.647161208046185</v>
      </c>
      <c r="AJ53" s="16">
        <v>95.931779398664389</v>
      </c>
      <c r="AK53" s="16">
        <v>97.055001627069743</v>
      </c>
      <c r="AL53" s="16">
        <v>97.583854941100583</v>
      </c>
    </row>
    <row r="54" spans="2:38">
      <c r="B54" t="s">
        <v>61</v>
      </c>
      <c r="C54">
        <v>0.96237839408208592</v>
      </c>
      <c r="D54">
        <v>0.96875361436259055</v>
      </c>
      <c r="E54">
        <v>0.96758707851062264</v>
      </c>
      <c r="F54">
        <v>0.96328738758254273</v>
      </c>
      <c r="G54">
        <v>0.98923908333169863</v>
      </c>
      <c r="H54">
        <v>0.96851446116326789</v>
      </c>
      <c r="I54">
        <v>0.96961461341213961</v>
      </c>
      <c r="J54">
        <v>0.98106373976645744</v>
      </c>
      <c r="K54">
        <v>0.97986666530112143</v>
      </c>
      <c r="L54">
        <v>0.9672377669728679</v>
      </c>
      <c r="M54">
        <v>0.96720170266073757</v>
      </c>
      <c r="N54">
        <v>0.97863131100299638</v>
      </c>
      <c r="O54">
        <v>0.98534736823372693</v>
      </c>
      <c r="Q54" s="15">
        <f t="shared" si="3"/>
        <v>96.237839408208586</v>
      </c>
      <c r="R54" s="15">
        <f t="shared" si="3"/>
        <v>96.875361436259055</v>
      </c>
      <c r="S54" s="15">
        <f t="shared" si="3"/>
        <v>96.758707851062269</v>
      </c>
      <c r="T54" s="15">
        <f t="shared" si="3"/>
        <v>96.328738758254275</v>
      </c>
      <c r="U54" s="15">
        <f t="shared" si="3"/>
        <v>98.923908333169862</v>
      </c>
      <c r="V54" s="15">
        <f t="shared" si="3"/>
        <v>96.851446116326784</v>
      </c>
      <c r="W54" s="15">
        <f t="shared" si="2"/>
        <v>96.961461341213962</v>
      </c>
      <c r="X54" s="15">
        <f t="shared" si="2"/>
        <v>98.106373976645742</v>
      </c>
      <c r="Y54" s="15">
        <f t="shared" si="2"/>
        <v>97.986666530112146</v>
      </c>
      <c r="Z54" s="15">
        <f t="shared" si="2"/>
        <v>96.723776697286795</v>
      </c>
      <c r="AA54" s="15">
        <f t="shared" si="2"/>
        <v>96.720170266073751</v>
      </c>
      <c r="AB54" s="15">
        <f t="shared" si="2"/>
        <v>97.86313110029964</v>
      </c>
      <c r="AC54" s="15">
        <f t="shared" si="2"/>
        <v>98.534736823372697</v>
      </c>
      <c r="AE54" s="16">
        <v>96.237839408208586</v>
      </c>
      <c r="AF54" s="16">
        <v>98.923908333169862</v>
      </c>
      <c r="AG54" s="16">
        <v>98.106373976645742</v>
      </c>
      <c r="AH54" s="16">
        <v>97.986666530112146</v>
      </c>
      <c r="AI54" s="16">
        <v>96.723776697286795</v>
      </c>
      <c r="AJ54" s="16">
        <v>96.720170266073751</v>
      </c>
      <c r="AK54" s="16">
        <v>97.86313110029964</v>
      </c>
      <c r="AL54" s="16">
        <v>98.534736823372697</v>
      </c>
    </row>
    <row r="55" spans="2:38">
      <c r="B55" t="s">
        <v>14</v>
      </c>
      <c r="C55">
        <v>0.91332918810192742</v>
      </c>
      <c r="D55">
        <v>0.92378376929624662</v>
      </c>
      <c r="E55">
        <v>0.93225212010706904</v>
      </c>
      <c r="F55">
        <v>0.92858054713462479</v>
      </c>
      <c r="G55">
        <v>0.97869631717053929</v>
      </c>
      <c r="H55">
        <v>0.92576159690216986</v>
      </c>
      <c r="I55">
        <v>0.93469177699389594</v>
      </c>
      <c r="J55">
        <v>0.95450284229645055</v>
      </c>
      <c r="K55">
        <v>0.94032987805478241</v>
      </c>
      <c r="L55">
        <v>0.93923357355929415</v>
      </c>
      <c r="M55">
        <v>0.92024915752273839</v>
      </c>
      <c r="N55">
        <v>0.98341183087580364</v>
      </c>
      <c r="O55">
        <v>0.94448896969893315</v>
      </c>
      <c r="Q55" s="15">
        <f t="shared" si="3"/>
        <v>91.332918810192737</v>
      </c>
      <c r="R55" s="15">
        <f t="shared" si="3"/>
        <v>92.378376929624665</v>
      </c>
      <c r="S55" s="15">
        <f t="shared" si="3"/>
        <v>93.225212010706898</v>
      </c>
      <c r="T55" s="15">
        <f t="shared" si="3"/>
        <v>92.858054713462479</v>
      </c>
      <c r="U55" s="15">
        <f t="shared" si="3"/>
        <v>97.869631717053934</v>
      </c>
      <c r="V55" s="15">
        <f t="shared" si="3"/>
        <v>92.576159690216983</v>
      </c>
      <c r="W55" s="15">
        <f t="shared" si="2"/>
        <v>93.46917769938959</v>
      </c>
      <c r="X55" s="15">
        <f t="shared" si="2"/>
        <v>95.45028422964505</v>
      </c>
      <c r="Y55" s="15">
        <f t="shared" si="2"/>
        <v>94.032987805478243</v>
      </c>
      <c r="Z55" s="15">
        <f t="shared" si="2"/>
        <v>93.923357355929411</v>
      </c>
      <c r="AA55" s="15">
        <f t="shared" si="2"/>
        <v>92.024915752273841</v>
      </c>
      <c r="AB55" s="15">
        <f t="shared" si="2"/>
        <v>98.341183087580362</v>
      </c>
      <c r="AC55" s="15">
        <f t="shared" si="2"/>
        <v>94.448896969893312</v>
      </c>
      <c r="AE55" s="16">
        <v>91.332918810192737</v>
      </c>
      <c r="AF55" s="16">
        <v>97.869631717053934</v>
      </c>
      <c r="AG55" s="16">
        <v>95.45028422964505</v>
      </c>
      <c r="AH55" s="16">
        <v>94.032987805478243</v>
      </c>
      <c r="AI55" s="16">
        <v>93.923357355929411</v>
      </c>
      <c r="AJ55" s="16">
        <v>92.024915752273841</v>
      </c>
      <c r="AK55" s="16">
        <v>98.341183087580362</v>
      </c>
      <c r="AL55" s="16">
        <v>94.448896969893312</v>
      </c>
    </row>
    <row r="56" spans="2:38">
      <c r="B56" t="s">
        <v>15</v>
      </c>
      <c r="C56">
        <v>0.91028142498878639</v>
      </c>
      <c r="D56">
        <v>0.91947554474364945</v>
      </c>
      <c r="E56">
        <v>0.92379144731158724</v>
      </c>
      <c r="F56">
        <v>0.92504608653417619</v>
      </c>
      <c r="G56">
        <v>0.97865023937089379</v>
      </c>
      <c r="H56">
        <v>0.92388976418115309</v>
      </c>
      <c r="I56">
        <v>0.92963829761613914</v>
      </c>
      <c r="J56">
        <v>0.94212090365681367</v>
      </c>
      <c r="K56">
        <v>0.95282092324443546</v>
      </c>
      <c r="L56">
        <v>0.93777709718544244</v>
      </c>
      <c r="M56">
        <v>0.91673931282249954</v>
      </c>
      <c r="N56">
        <v>0.96549097568382236</v>
      </c>
      <c r="O56">
        <v>0.94118447551916151</v>
      </c>
      <c r="Q56" s="15">
        <f t="shared" si="3"/>
        <v>91.028142498878637</v>
      </c>
      <c r="R56" s="15">
        <f t="shared" si="3"/>
        <v>91.947554474364949</v>
      </c>
      <c r="S56" s="15">
        <f t="shared" si="3"/>
        <v>92.379144731158718</v>
      </c>
      <c r="T56" s="15">
        <f t="shared" si="3"/>
        <v>92.50460865341762</v>
      </c>
      <c r="U56" s="15">
        <f t="shared" si="3"/>
        <v>97.865023937089376</v>
      </c>
      <c r="V56" s="15">
        <f t="shared" si="3"/>
        <v>92.388976418115305</v>
      </c>
      <c r="W56" s="15">
        <f t="shared" si="2"/>
        <v>92.963829761613908</v>
      </c>
      <c r="X56" s="15">
        <f t="shared" si="2"/>
        <v>94.212090365681362</v>
      </c>
      <c r="Y56" s="15">
        <f t="shared" si="2"/>
        <v>95.282092324443539</v>
      </c>
      <c r="Z56" s="15">
        <f t="shared" si="2"/>
        <v>93.777709718544244</v>
      </c>
      <c r="AA56" s="15">
        <f t="shared" si="2"/>
        <v>91.673931282249953</v>
      </c>
      <c r="AB56" s="15">
        <f t="shared" si="2"/>
        <v>96.549097568382237</v>
      </c>
      <c r="AC56" s="15">
        <f t="shared" si="2"/>
        <v>94.118447551916148</v>
      </c>
      <c r="AE56" s="16">
        <v>91.028142498878637</v>
      </c>
      <c r="AF56" s="16">
        <v>97.865023937089376</v>
      </c>
      <c r="AG56" s="16">
        <v>94.212090365681362</v>
      </c>
      <c r="AH56" s="16">
        <v>95.282092324443539</v>
      </c>
      <c r="AI56" s="16">
        <v>93.777709718544244</v>
      </c>
      <c r="AJ56" s="16">
        <v>91.673931282249953</v>
      </c>
      <c r="AK56" s="16">
        <v>96.549097568382237</v>
      </c>
      <c r="AL56" s="16">
        <v>94.118447551916148</v>
      </c>
    </row>
    <row r="57" spans="2:38">
      <c r="B57" t="s">
        <v>16</v>
      </c>
      <c r="C57">
        <v>0.70639314395284314</v>
      </c>
      <c r="D57">
        <v>0.70840860439422937</v>
      </c>
      <c r="E57">
        <v>0.71437437990846697</v>
      </c>
      <c r="F57">
        <v>0.71448537080715269</v>
      </c>
      <c r="G57">
        <v>0.73467307652026748</v>
      </c>
      <c r="H57">
        <v>0.70690606871059236</v>
      </c>
      <c r="I57">
        <v>0.71319551431759798</v>
      </c>
      <c r="J57">
        <v>0.71436852150891972</v>
      </c>
      <c r="K57">
        <v>0.71458169714136721</v>
      </c>
      <c r="L57">
        <v>0.71213337616616912</v>
      </c>
      <c r="M57">
        <v>0.70915680630730893</v>
      </c>
      <c r="N57">
        <v>0.73283137395380926</v>
      </c>
      <c r="O57">
        <v>0.75785349715300476</v>
      </c>
      <c r="Q57" s="15">
        <f t="shared" si="3"/>
        <v>70.639314395284316</v>
      </c>
      <c r="R57" s="15">
        <f t="shared" si="3"/>
        <v>70.84086043942294</v>
      </c>
      <c r="S57" s="15">
        <f t="shared" si="3"/>
        <v>71.437437990846703</v>
      </c>
      <c r="T57" s="15">
        <f t="shared" si="3"/>
        <v>71.448537080715269</v>
      </c>
      <c r="U57" s="15">
        <f t="shared" si="3"/>
        <v>73.467307652026747</v>
      </c>
      <c r="V57" s="15">
        <f t="shared" si="3"/>
        <v>70.690606871059231</v>
      </c>
      <c r="W57" s="15">
        <f t="shared" si="2"/>
        <v>71.319551431759791</v>
      </c>
      <c r="X57" s="15">
        <f t="shared" si="2"/>
        <v>71.436852150891966</v>
      </c>
      <c r="Y57" s="15">
        <f t="shared" si="2"/>
        <v>71.458169714136716</v>
      </c>
      <c r="Z57" s="15">
        <f t="shared" si="2"/>
        <v>71.213337616616911</v>
      </c>
      <c r="AA57" s="15">
        <f t="shared" si="2"/>
        <v>70.91568063073089</v>
      </c>
      <c r="AB57" s="15">
        <f t="shared" si="2"/>
        <v>73.283137395380919</v>
      </c>
      <c r="AC57" s="15">
        <f t="shared" si="2"/>
        <v>75.78534971530047</v>
      </c>
      <c r="AE57" s="16">
        <v>70.639314395284316</v>
      </c>
      <c r="AF57" s="16">
        <v>73.467307652026747</v>
      </c>
      <c r="AG57" s="16">
        <v>71.436852150891966</v>
      </c>
      <c r="AH57" s="16">
        <v>71.458169714136716</v>
      </c>
      <c r="AI57" s="16">
        <v>71.213337616616911</v>
      </c>
      <c r="AJ57" s="16">
        <v>70.91568063073089</v>
      </c>
      <c r="AK57" s="16">
        <v>73.283137395380919</v>
      </c>
      <c r="AL57" s="16">
        <v>75.78534971530047</v>
      </c>
    </row>
    <row r="58" spans="2:38">
      <c r="B58" t="s">
        <v>17</v>
      </c>
      <c r="C58">
        <v>0.95144204261473475</v>
      </c>
      <c r="D58">
        <v>0.94803406225810438</v>
      </c>
      <c r="E58">
        <v>0.95742860679400421</v>
      </c>
      <c r="F58">
        <v>0.95619401883314581</v>
      </c>
      <c r="G58">
        <v>0.98176340255413141</v>
      </c>
      <c r="H58">
        <v>0.95637331026018624</v>
      </c>
      <c r="I58">
        <v>0.96027210013638953</v>
      </c>
      <c r="J58">
        <v>0.96387300233456774</v>
      </c>
      <c r="K58">
        <v>0.9600146012960683</v>
      </c>
      <c r="L58">
        <v>0.9528502010385137</v>
      </c>
      <c r="M58">
        <v>0.95479496660104968</v>
      </c>
      <c r="N58">
        <v>0.99945799655976064</v>
      </c>
      <c r="O58">
        <v>0.98439509489765442</v>
      </c>
      <c r="Q58" s="15">
        <f t="shared" si="3"/>
        <v>95.144204261473476</v>
      </c>
      <c r="R58" s="15">
        <f t="shared" si="3"/>
        <v>94.803406225810434</v>
      </c>
      <c r="S58" s="15">
        <f t="shared" si="3"/>
        <v>95.742860679400422</v>
      </c>
      <c r="T58" s="15">
        <f t="shared" si="3"/>
        <v>95.61940188331458</v>
      </c>
      <c r="U58" s="15">
        <f t="shared" si="3"/>
        <v>98.176340255413137</v>
      </c>
      <c r="V58" s="15">
        <f t="shared" si="3"/>
        <v>95.637331026018629</v>
      </c>
      <c r="W58" s="15">
        <f t="shared" si="2"/>
        <v>96.02721001363895</v>
      </c>
      <c r="X58" s="15">
        <f t="shared" si="2"/>
        <v>96.38730023345677</v>
      </c>
      <c r="Y58" s="15">
        <f t="shared" si="2"/>
        <v>96.001460129606826</v>
      </c>
      <c r="Z58" s="15">
        <f t="shared" si="2"/>
        <v>95.285020103851366</v>
      </c>
      <c r="AA58" s="15">
        <f t="shared" si="2"/>
        <v>95.479496660104971</v>
      </c>
      <c r="AB58" s="15">
        <f t="shared" si="2"/>
        <v>99.94579965597606</v>
      </c>
      <c r="AC58" s="15">
        <f t="shared" si="2"/>
        <v>98.439509489765442</v>
      </c>
      <c r="AE58" s="16">
        <v>95.144204261473476</v>
      </c>
      <c r="AF58" s="16">
        <v>98.176340255413137</v>
      </c>
      <c r="AG58" s="16">
        <v>96.38730023345677</v>
      </c>
      <c r="AH58" s="16">
        <v>96.001460129606826</v>
      </c>
      <c r="AI58" s="16">
        <v>95.285020103851366</v>
      </c>
      <c r="AJ58" s="16">
        <v>95.479496660104971</v>
      </c>
      <c r="AK58" s="16">
        <v>99.94579965597606</v>
      </c>
      <c r="AL58" s="16">
        <v>98.439509489765442</v>
      </c>
    </row>
    <row r="59" spans="2:38">
      <c r="B59" t="s">
        <v>18</v>
      </c>
      <c r="C59">
        <v>0.90373680167113857</v>
      </c>
      <c r="D59">
        <v>0.92355827965403836</v>
      </c>
      <c r="E59">
        <v>0.91767267820819842</v>
      </c>
      <c r="F59">
        <v>0.92436469007816213</v>
      </c>
      <c r="G59">
        <v>0.97490319708439444</v>
      </c>
      <c r="H59">
        <v>0.91565150620302127</v>
      </c>
      <c r="I59">
        <v>0.92231988094162265</v>
      </c>
      <c r="J59">
        <v>0.93669977603247923</v>
      </c>
      <c r="K59">
        <v>0.93261437333007002</v>
      </c>
      <c r="L59">
        <v>0.92475301232547158</v>
      </c>
      <c r="M59">
        <v>0.91773029427413033</v>
      </c>
      <c r="N59">
        <v>0.96220829484902071</v>
      </c>
      <c r="O59">
        <v>0.95858549519336711</v>
      </c>
      <c r="Q59" s="15">
        <f t="shared" si="3"/>
        <v>90.373680167113861</v>
      </c>
      <c r="R59" s="15">
        <f t="shared" si="3"/>
        <v>92.355827965403833</v>
      </c>
      <c r="S59" s="15">
        <f t="shared" si="3"/>
        <v>91.767267820819839</v>
      </c>
      <c r="T59" s="15">
        <f t="shared" si="3"/>
        <v>92.436469007816214</v>
      </c>
      <c r="U59" s="15">
        <f t="shared" si="3"/>
        <v>97.490319708439444</v>
      </c>
      <c r="V59" s="15">
        <f t="shared" si="3"/>
        <v>91.56515062030212</v>
      </c>
      <c r="W59" s="15">
        <f t="shared" si="2"/>
        <v>92.231988094162261</v>
      </c>
      <c r="X59" s="15">
        <f t="shared" si="2"/>
        <v>93.669977603247929</v>
      </c>
      <c r="Y59" s="15">
        <f t="shared" si="2"/>
        <v>93.261437333006995</v>
      </c>
      <c r="Z59" s="15">
        <f t="shared" si="2"/>
        <v>92.475301232547153</v>
      </c>
      <c r="AA59" s="15">
        <f t="shared" si="2"/>
        <v>91.773029427413036</v>
      </c>
      <c r="AB59" s="15">
        <f t="shared" si="2"/>
        <v>96.220829484902069</v>
      </c>
      <c r="AC59" s="15">
        <f t="shared" si="2"/>
        <v>95.858549519336705</v>
      </c>
      <c r="AE59" s="16">
        <v>90.373680167113861</v>
      </c>
      <c r="AF59" s="16">
        <v>97.490319708439444</v>
      </c>
      <c r="AG59" s="16">
        <v>93.669977603247929</v>
      </c>
      <c r="AH59" s="16">
        <v>93.261437333006995</v>
      </c>
      <c r="AI59" s="16">
        <v>92.475301232547153</v>
      </c>
      <c r="AJ59" s="16">
        <v>91.773029427413036</v>
      </c>
      <c r="AK59" s="16">
        <v>96.220829484902069</v>
      </c>
      <c r="AL59" s="16">
        <v>95.858549519336705</v>
      </c>
    </row>
    <row r="60" spans="2:38">
      <c r="B60" t="s">
        <v>19</v>
      </c>
      <c r="C60">
        <v>0.92244701429415754</v>
      </c>
      <c r="D60">
        <v>0.92642689658944577</v>
      </c>
      <c r="E60">
        <v>0.94312828889368838</v>
      </c>
      <c r="F60">
        <v>0.93641192042051702</v>
      </c>
      <c r="G60">
        <v>0.97986019997710283</v>
      </c>
      <c r="H60">
        <v>0.92850938978985142</v>
      </c>
      <c r="I60">
        <v>0.93864443531002784</v>
      </c>
      <c r="J60">
        <v>0.94740740548793667</v>
      </c>
      <c r="K60">
        <v>0.93884567957731679</v>
      </c>
      <c r="L60">
        <v>0.93857858482683398</v>
      </c>
      <c r="M60">
        <v>0.93467742982944457</v>
      </c>
      <c r="N60">
        <v>0.98072579211804489</v>
      </c>
      <c r="O60">
        <v>0.97427980033372386</v>
      </c>
      <c r="Q60" s="15">
        <f t="shared" si="3"/>
        <v>92.244701429415755</v>
      </c>
      <c r="R60" s="15">
        <f t="shared" si="3"/>
        <v>92.642689658944576</v>
      </c>
      <c r="S60" s="15">
        <f t="shared" si="3"/>
        <v>94.312828889368845</v>
      </c>
      <c r="T60" s="15">
        <f t="shared" si="3"/>
        <v>93.641192042051699</v>
      </c>
      <c r="U60" s="15">
        <f t="shared" si="3"/>
        <v>97.986019997710287</v>
      </c>
      <c r="V60" s="15">
        <f t="shared" si="3"/>
        <v>92.850938978985141</v>
      </c>
      <c r="W60" s="15">
        <f t="shared" si="2"/>
        <v>93.864443531002777</v>
      </c>
      <c r="X60" s="15">
        <f t="shared" si="2"/>
        <v>94.740740548793667</v>
      </c>
      <c r="Y60" s="15">
        <f t="shared" si="2"/>
        <v>93.884567957731676</v>
      </c>
      <c r="Z60" s="15">
        <f t="shared" si="2"/>
        <v>93.857858482683397</v>
      </c>
      <c r="AA60" s="15">
        <f t="shared" si="2"/>
        <v>93.467742982944458</v>
      </c>
      <c r="AB60" s="15">
        <f t="shared" si="2"/>
        <v>98.072579211804495</v>
      </c>
      <c r="AC60" s="15">
        <f t="shared" si="2"/>
        <v>97.427980033372393</v>
      </c>
      <c r="AE60" s="16">
        <v>92.244701429415755</v>
      </c>
      <c r="AF60" s="16">
        <v>97.986019997710287</v>
      </c>
      <c r="AG60" s="16">
        <v>94.740740548793667</v>
      </c>
      <c r="AH60" s="16">
        <v>93.884567957731676</v>
      </c>
      <c r="AI60" s="16">
        <v>93.857858482683397</v>
      </c>
      <c r="AJ60" s="16">
        <v>93.467742982944458</v>
      </c>
      <c r="AK60" s="16">
        <v>98.072579211804495</v>
      </c>
      <c r="AL60" s="16">
        <v>97.427980033372393</v>
      </c>
    </row>
    <row r="61" spans="2:38">
      <c r="B61" t="s">
        <v>20</v>
      </c>
      <c r="C61">
        <v>0.92244705517345627</v>
      </c>
      <c r="D61">
        <v>0.91658569861596362</v>
      </c>
      <c r="E61">
        <v>0.93166427847973399</v>
      </c>
      <c r="F61">
        <v>0.93352796850232789</v>
      </c>
      <c r="G61">
        <v>0.97300468878309132</v>
      </c>
      <c r="H61">
        <v>0.93518683094860733</v>
      </c>
      <c r="I61">
        <v>0.92383210453270159</v>
      </c>
      <c r="J61">
        <v>0.93829933667520093</v>
      </c>
      <c r="K61">
        <v>0.93285939477096935</v>
      </c>
      <c r="L61">
        <v>0.92519462447152756</v>
      </c>
      <c r="M61">
        <v>0.92398123952219224</v>
      </c>
      <c r="N61">
        <v>0.99072847986770063</v>
      </c>
      <c r="O61">
        <v>0.9394512688557688</v>
      </c>
      <c r="Q61" s="15">
        <f t="shared" si="3"/>
        <v>92.244705517345622</v>
      </c>
      <c r="R61" s="15">
        <f t="shared" si="3"/>
        <v>91.658569861596362</v>
      </c>
      <c r="S61" s="15">
        <f t="shared" si="3"/>
        <v>93.166427847973395</v>
      </c>
      <c r="T61" s="15">
        <f t="shared" si="3"/>
        <v>93.352796850232792</v>
      </c>
      <c r="U61" s="15">
        <f t="shared" si="3"/>
        <v>97.300468878309132</v>
      </c>
      <c r="V61" s="15">
        <f t="shared" si="3"/>
        <v>93.518683094860734</v>
      </c>
      <c r="W61" s="15">
        <f t="shared" si="2"/>
        <v>92.383210453270152</v>
      </c>
      <c r="X61" s="15">
        <f t="shared" si="2"/>
        <v>93.829933667520095</v>
      </c>
      <c r="Y61" s="15">
        <f t="shared" si="2"/>
        <v>93.285939477096932</v>
      </c>
      <c r="Z61" s="15">
        <f t="shared" si="2"/>
        <v>92.519462447152762</v>
      </c>
      <c r="AA61" s="15">
        <f t="shared" si="2"/>
        <v>92.398123952219223</v>
      </c>
      <c r="AB61" s="15">
        <f t="shared" si="2"/>
        <v>99.072847986770057</v>
      </c>
      <c r="AC61" s="15">
        <f t="shared" si="2"/>
        <v>93.945126885576883</v>
      </c>
      <c r="AE61" s="16">
        <v>92.244705517345622</v>
      </c>
      <c r="AF61" s="16">
        <v>97.300468878309132</v>
      </c>
      <c r="AG61" s="16">
        <v>93.829933667520095</v>
      </c>
      <c r="AH61" s="16">
        <v>93.285939477096932</v>
      </c>
      <c r="AI61" s="16">
        <v>92.519462447152762</v>
      </c>
      <c r="AJ61" s="16">
        <v>92.398123952219223</v>
      </c>
      <c r="AK61" s="16">
        <v>99.072847986770057</v>
      </c>
      <c r="AL61" s="16">
        <v>93.945126885576883</v>
      </c>
    </row>
    <row r="62" spans="2:38">
      <c r="B62" t="s">
        <v>21</v>
      </c>
      <c r="C62">
        <v>0.92609052506239276</v>
      </c>
      <c r="D62">
        <v>0.92449182626975612</v>
      </c>
      <c r="E62">
        <v>0.93350816916220025</v>
      </c>
      <c r="F62">
        <v>0.92898593638440896</v>
      </c>
      <c r="G62">
        <v>0.97108424217930456</v>
      </c>
      <c r="H62">
        <v>0.94349316211584811</v>
      </c>
      <c r="I62">
        <v>0.92375640389146885</v>
      </c>
      <c r="J62">
        <v>0.94909723329286988</v>
      </c>
      <c r="K62">
        <v>0.94321801836791153</v>
      </c>
      <c r="L62">
        <v>0.92637055964848314</v>
      </c>
      <c r="M62">
        <v>0.93272426753014459</v>
      </c>
      <c r="N62">
        <v>0.96921626174769571</v>
      </c>
      <c r="O62">
        <v>0.94599048537309616</v>
      </c>
      <c r="Q62" s="15">
        <f t="shared" si="3"/>
        <v>92.60905250623928</v>
      </c>
      <c r="R62" s="15">
        <f t="shared" si="3"/>
        <v>92.449182626975613</v>
      </c>
      <c r="S62" s="15">
        <f t="shared" si="3"/>
        <v>93.350816916220026</v>
      </c>
      <c r="T62" s="15">
        <f t="shared" si="3"/>
        <v>92.8985936384409</v>
      </c>
      <c r="U62" s="15">
        <f t="shared" si="3"/>
        <v>97.108424217930462</v>
      </c>
      <c r="V62" s="15">
        <f t="shared" si="3"/>
        <v>94.349316211584807</v>
      </c>
      <c r="W62" s="15">
        <f t="shared" si="2"/>
        <v>92.375640389146881</v>
      </c>
      <c r="X62" s="15">
        <f t="shared" si="2"/>
        <v>94.90972332928699</v>
      </c>
      <c r="Y62" s="15">
        <f t="shared" si="2"/>
        <v>94.321801836791153</v>
      </c>
      <c r="Z62" s="15">
        <f t="shared" si="2"/>
        <v>92.637055964848315</v>
      </c>
      <c r="AA62" s="15">
        <f t="shared" si="2"/>
        <v>93.272426753014457</v>
      </c>
      <c r="AB62" s="15">
        <f t="shared" si="2"/>
        <v>96.921626174769571</v>
      </c>
      <c r="AC62" s="15">
        <f t="shared" si="2"/>
        <v>94.599048537309613</v>
      </c>
      <c r="AE62" s="16">
        <v>92.60905250623928</v>
      </c>
      <c r="AF62" s="16">
        <v>97.108424217930462</v>
      </c>
      <c r="AG62" s="16">
        <v>94.90972332928699</v>
      </c>
      <c r="AH62" s="16">
        <v>94.321801836791153</v>
      </c>
      <c r="AI62" s="16">
        <v>92.637055964848315</v>
      </c>
      <c r="AJ62" s="16">
        <v>93.272426753014457</v>
      </c>
      <c r="AK62" s="16">
        <v>96.921626174769571</v>
      </c>
      <c r="AL62" s="16">
        <v>94.599048537309613</v>
      </c>
    </row>
    <row r="63" spans="2:38">
      <c r="B63" t="s">
        <v>22</v>
      </c>
      <c r="C63">
        <v>0.94672344326002877</v>
      </c>
      <c r="D63">
        <v>0.95135310909696402</v>
      </c>
      <c r="E63">
        <v>0.95524144229439512</v>
      </c>
      <c r="F63">
        <v>0.95040845556046316</v>
      </c>
      <c r="G63">
        <v>0.98267704774537323</v>
      </c>
      <c r="H63">
        <v>0.96081849212323689</v>
      </c>
      <c r="I63">
        <v>0.94849883423297554</v>
      </c>
      <c r="J63">
        <v>0.95324613321225427</v>
      </c>
      <c r="K63">
        <v>0.95459496810814937</v>
      </c>
      <c r="L63">
        <v>0.95765130322433711</v>
      </c>
      <c r="M63">
        <v>0.94969300889495323</v>
      </c>
      <c r="N63">
        <v>0.97786866967580277</v>
      </c>
      <c r="O63">
        <v>0.98032417720264664</v>
      </c>
      <c r="Q63" s="15">
        <f t="shared" si="3"/>
        <v>94.672344326002872</v>
      </c>
      <c r="R63" s="15">
        <f t="shared" si="3"/>
        <v>95.1353109096964</v>
      </c>
      <c r="S63" s="15">
        <f t="shared" si="3"/>
        <v>95.524144229439514</v>
      </c>
      <c r="T63" s="15">
        <f t="shared" si="3"/>
        <v>95.040845556046321</v>
      </c>
      <c r="U63" s="15">
        <f t="shared" si="3"/>
        <v>98.267704774537322</v>
      </c>
      <c r="V63" s="15">
        <f t="shared" si="3"/>
        <v>96.081849212323689</v>
      </c>
      <c r="W63" s="15">
        <f t="shared" si="2"/>
        <v>94.849883423297555</v>
      </c>
      <c r="X63" s="15">
        <f t="shared" si="2"/>
        <v>95.324613321225428</v>
      </c>
      <c r="Y63" s="15">
        <f t="shared" si="2"/>
        <v>95.45949681081494</v>
      </c>
      <c r="Z63" s="15">
        <f t="shared" si="2"/>
        <v>95.765130322433706</v>
      </c>
      <c r="AA63" s="15">
        <f t="shared" si="2"/>
        <v>94.969300889495329</v>
      </c>
      <c r="AB63" s="15">
        <f t="shared" si="2"/>
        <v>97.786866967580281</v>
      </c>
      <c r="AC63" s="15">
        <f t="shared" si="2"/>
        <v>98.032417720264661</v>
      </c>
      <c r="AE63" s="16">
        <v>94.672344326002872</v>
      </c>
      <c r="AF63" s="16">
        <v>98.267704774537322</v>
      </c>
      <c r="AG63" s="16">
        <v>95.324613321225428</v>
      </c>
      <c r="AH63" s="16">
        <v>95.45949681081494</v>
      </c>
      <c r="AI63" s="16">
        <v>95.765130322433706</v>
      </c>
      <c r="AJ63" s="16">
        <v>94.969300889495329</v>
      </c>
      <c r="AK63" s="16">
        <v>97.786866967580281</v>
      </c>
      <c r="AL63" s="16">
        <v>98.032417720264661</v>
      </c>
    </row>
    <row r="64" spans="2:38">
      <c r="B64" t="s">
        <v>23</v>
      </c>
      <c r="C64">
        <v>0.94993403496806472</v>
      </c>
      <c r="D64">
        <v>0.95952607696923009</v>
      </c>
      <c r="E64">
        <v>0.9590937343368009</v>
      </c>
      <c r="F64">
        <v>0.95722089624921824</v>
      </c>
      <c r="G64">
        <v>0.98414226582548858</v>
      </c>
      <c r="H64">
        <v>0.96320506103571024</v>
      </c>
      <c r="I64">
        <v>0.95635069604572109</v>
      </c>
      <c r="J64">
        <v>0.96018123606903039</v>
      </c>
      <c r="K64">
        <v>0.96109388036955534</v>
      </c>
      <c r="L64">
        <v>0.96176264903618713</v>
      </c>
      <c r="M64">
        <v>0.9565001087609053</v>
      </c>
      <c r="N64">
        <v>0.98498699650617239</v>
      </c>
      <c r="O64">
        <v>0.98707180500978187</v>
      </c>
      <c r="Q64" s="15">
        <f t="shared" si="3"/>
        <v>94.993403496806479</v>
      </c>
      <c r="R64" s="15">
        <f t="shared" si="3"/>
        <v>95.95260769692301</v>
      </c>
      <c r="S64" s="15">
        <f t="shared" si="3"/>
        <v>95.909373433680088</v>
      </c>
      <c r="T64" s="15">
        <f t="shared" si="3"/>
        <v>95.722089624921821</v>
      </c>
      <c r="U64" s="15">
        <f t="shared" si="3"/>
        <v>98.414226582548864</v>
      </c>
      <c r="V64" s="15">
        <f t="shared" si="3"/>
        <v>96.32050610357102</v>
      </c>
      <c r="W64" s="15">
        <f t="shared" si="2"/>
        <v>95.635069604572109</v>
      </c>
      <c r="X64" s="15">
        <f t="shared" si="2"/>
        <v>96.018123606903032</v>
      </c>
      <c r="Y64" s="15">
        <f t="shared" si="2"/>
        <v>96.109388036955536</v>
      </c>
      <c r="Z64" s="15">
        <f t="shared" si="2"/>
        <v>96.176264903618716</v>
      </c>
      <c r="AA64" s="15">
        <f t="shared" si="2"/>
        <v>95.650010876090533</v>
      </c>
      <c r="AB64" s="15">
        <f t="shared" si="2"/>
        <v>98.49869965061724</v>
      </c>
      <c r="AC64" s="15">
        <f t="shared" si="2"/>
        <v>98.707180500978183</v>
      </c>
      <c r="AE64" s="16">
        <v>94.993403496806479</v>
      </c>
      <c r="AF64" s="16">
        <v>98.414226582548864</v>
      </c>
      <c r="AG64" s="16">
        <v>96.018123606903032</v>
      </c>
      <c r="AH64" s="16">
        <v>96.109388036955536</v>
      </c>
      <c r="AI64" s="16">
        <v>96.176264903618716</v>
      </c>
      <c r="AJ64" s="16">
        <v>95.650010876090533</v>
      </c>
      <c r="AK64" s="16">
        <v>98.49869965061724</v>
      </c>
      <c r="AL64" s="16">
        <v>98.707180500978183</v>
      </c>
    </row>
    <row r="65" spans="2:38">
      <c r="B65" t="s">
        <v>24</v>
      </c>
      <c r="C65">
        <v>0.912923790359356</v>
      </c>
      <c r="D65">
        <v>0.91763222599045202</v>
      </c>
      <c r="E65">
        <v>0.92207976967648653</v>
      </c>
      <c r="F65">
        <v>0.91996287849819569</v>
      </c>
      <c r="G65">
        <v>0.97692463084543857</v>
      </c>
      <c r="H65">
        <v>0.93327646331200376</v>
      </c>
      <c r="I65">
        <v>0.91952547735343226</v>
      </c>
      <c r="J65">
        <v>0.93548045229913934</v>
      </c>
      <c r="K65">
        <v>0.9279117978486302</v>
      </c>
      <c r="L65">
        <v>0.92130574156370337</v>
      </c>
      <c r="M65">
        <v>0.92327541913936939</v>
      </c>
      <c r="N65">
        <v>0.98269765285139232</v>
      </c>
      <c r="O65">
        <v>0.96399260005388254</v>
      </c>
      <c r="Q65" s="15">
        <f t="shared" si="3"/>
        <v>91.292379035935596</v>
      </c>
      <c r="R65" s="15">
        <f t="shared" si="3"/>
        <v>91.763222599045207</v>
      </c>
      <c r="S65" s="15">
        <f t="shared" si="3"/>
        <v>92.207976967648648</v>
      </c>
      <c r="T65" s="15">
        <f t="shared" si="3"/>
        <v>91.996287849819566</v>
      </c>
      <c r="U65" s="15">
        <f t="shared" si="3"/>
        <v>97.69246308454386</v>
      </c>
      <c r="V65" s="15">
        <f t="shared" si="3"/>
        <v>93.32764633120037</v>
      </c>
      <c r="W65" s="15">
        <f t="shared" si="2"/>
        <v>91.952547735343231</v>
      </c>
      <c r="X65" s="15">
        <f t="shared" si="2"/>
        <v>93.548045229913939</v>
      </c>
      <c r="Y65" s="15">
        <f t="shared" si="2"/>
        <v>92.791179784863019</v>
      </c>
      <c r="Z65" s="15">
        <f t="shared" si="2"/>
        <v>92.130574156370344</v>
      </c>
      <c r="AA65" s="15">
        <f t="shared" si="2"/>
        <v>92.32754191393694</v>
      </c>
      <c r="AB65" s="15">
        <f t="shared" si="2"/>
        <v>98.269765285139229</v>
      </c>
      <c r="AC65" s="15">
        <f t="shared" si="2"/>
        <v>96.399260005388257</v>
      </c>
      <c r="AE65" s="16">
        <v>91.292379035935596</v>
      </c>
      <c r="AF65" s="16">
        <v>97.69246308454386</v>
      </c>
      <c r="AG65" s="16">
        <v>93.548045229913939</v>
      </c>
      <c r="AH65" s="16">
        <v>92.791179784863019</v>
      </c>
      <c r="AI65" s="16">
        <v>92.130574156370344</v>
      </c>
      <c r="AJ65" s="16">
        <v>92.32754191393694</v>
      </c>
      <c r="AK65" s="16">
        <v>98.269765285139229</v>
      </c>
      <c r="AL65" s="16">
        <v>96.399260005388257</v>
      </c>
    </row>
    <row r="66" spans="2:38">
      <c r="B66" t="s">
        <v>25</v>
      </c>
      <c r="C66">
        <v>0.93912770371561149</v>
      </c>
      <c r="D66">
        <v>0.94365494072762224</v>
      </c>
      <c r="E66">
        <v>0.94342209412603462</v>
      </c>
      <c r="F66">
        <v>0.94074451633171596</v>
      </c>
      <c r="G66">
        <v>0.98288634998679114</v>
      </c>
      <c r="H66">
        <v>0.94933121624082173</v>
      </c>
      <c r="I66">
        <v>0.93625073722299479</v>
      </c>
      <c r="J66">
        <v>0.94361383525424947</v>
      </c>
      <c r="K66">
        <v>0.95078480124844511</v>
      </c>
      <c r="L66">
        <v>0.94093507384363972</v>
      </c>
      <c r="M66">
        <v>0.94579192843193027</v>
      </c>
      <c r="N66">
        <v>0.99492313576657687</v>
      </c>
      <c r="O66">
        <v>0.98268830373012261</v>
      </c>
      <c r="Q66" s="15">
        <f t="shared" si="3"/>
        <v>93.912770371561152</v>
      </c>
      <c r="R66" s="15">
        <f t="shared" si="3"/>
        <v>94.365494072762218</v>
      </c>
      <c r="S66" s="15">
        <f t="shared" si="3"/>
        <v>94.342209412603466</v>
      </c>
      <c r="T66" s="15">
        <f t="shared" si="3"/>
        <v>94.074451633171591</v>
      </c>
      <c r="U66" s="15">
        <f t="shared" si="3"/>
        <v>98.288634998679115</v>
      </c>
      <c r="V66" s="15">
        <f t="shared" si="3"/>
        <v>94.933121624082176</v>
      </c>
      <c r="W66" s="15">
        <f t="shared" si="2"/>
        <v>93.625073722299476</v>
      </c>
      <c r="X66" s="15">
        <f t="shared" si="2"/>
        <v>94.361383525424941</v>
      </c>
      <c r="Y66" s="15">
        <f t="shared" si="2"/>
        <v>95.078480124844518</v>
      </c>
      <c r="Z66" s="15">
        <f t="shared" si="2"/>
        <v>94.093507384363974</v>
      </c>
      <c r="AA66" s="15">
        <f t="shared" si="2"/>
        <v>94.579192843193027</v>
      </c>
      <c r="AB66" s="15">
        <f t="shared" si="2"/>
        <v>99.492313576657693</v>
      </c>
      <c r="AC66" s="15">
        <f t="shared" si="2"/>
        <v>98.268830373012264</v>
      </c>
      <c r="AE66" s="16">
        <v>93.912770371561152</v>
      </c>
      <c r="AF66" s="16">
        <v>98.288634998679115</v>
      </c>
      <c r="AG66" s="16">
        <v>94.361383525424941</v>
      </c>
      <c r="AH66" s="16">
        <v>95.078480124844518</v>
      </c>
      <c r="AI66" s="16">
        <v>94.093507384363974</v>
      </c>
      <c r="AJ66" s="16">
        <v>94.579192843193027</v>
      </c>
      <c r="AK66" s="16">
        <v>99.492313576657693</v>
      </c>
      <c r="AL66" s="16">
        <v>98.268830373012264</v>
      </c>
    </row>
    <row r="67" spans="2:38">
      <c r="B67" t="s">
        <v>62</v>
      </c>
      <c r="C67">
        <v>0.95839171491059738</v>
      </c>
      <c r="D67">
        <v>0.96217226660626209</v>
      </c>
      <c r="E67">
        <v>0.96607474579772801</v>
      </c>
      <c r="F67">
        <v>0.96821876025252329</v>
      </c>
      <c r="G67">
        <v>0.98308642894364029</v>
      </c>
      <c r="H67">
        <v>0.96360461913427431</v>
      </c>
      <c r="I67">
        <v>0.96198059775632694</v>
      </c>
      <c r="J67">
        <v>0.96322030258334312</v>
      </c>
      <c r="K67">
        <v>0.95786020965834062</v>
      </c>
      <c r="L67">
        <v>0.95923140301515486</v>
      </c>
      <c r="M67">
        <v>0.96384435536700896</v>
      </c>
      <c r="N67">
        <v>0.97580441661363859</v>
      </c>
      <c r="O67" t="s">
        <v>76</v>
      </c>
      <c r="Q67" s="15">
        <f t="shared" si="3"/>
        <v>95.839171491059744</v>
      </c>
      <c r="R67" s="15">
        <f t="shared" si="3"/>
        <v>96.21722666062621</v>
      </c>
      <c r="S67" s="15">
        <f t="shared" si="3"/>
        <v>96.607474579772799</v>
      </c>
      <c r="T67" s="15">
        <f t="shared" si="3"/>
        <v>96.821876025252323</v>
      </c>
      <c r="U67" s="15">
        <f t="shared" si="3"/>
        <v>98.308642894364027</v>
      </c>
      <c r="V67" s="15">
        <f t="shared" si="3"/>
        <v>96.360461913427429</v>
      </c>
      <c r="W67" s="15">
        <f t="shared" si="2"/>
        <v>96.1980597756327</v>
      </c>
      <c r="X67" s="15">
        <f t="shared" si="2"/>
        <v>96.322030258334308</v>
      </c>
      <c r="Y67" s="15">
        <f t="shared" si="2"/>
        <v>95.786020965834069</v>
      </c>
      <c r="Z67" s="15">
        <f t="shared" si="2"/>
        <v>95.923140301515488</v>
      </c>
      <c r="AA67" s="15">
        <f t="shared" si="2"/>
        <v>96.384435536700892</v>
      </c>
      <c r="AB67" s="15">
        <f t="shared" si="2"/>
        <v>97.580441661363864</v>
      </c>
      <c r="AC67" s="15" t="s">
        <v>76</v>
      </c>
      <c r="AE67" s="16">
        <v>95.839171491059744</v>
      </c>
      <c r="AF67" s="16">
        <v>98.308642894364027</v>
      </c>
      <c r="AG67" s="16">
        <v>96.322030258334308</v>
      </c>
      <c r="AH67" s="16">
        <v>95.786020965834069</v>
      </c>
      <c r="AI67" s="16">
        <v>95.923140301515488</v>
      </c>
      <c r="AJ67" s="16">
        <v>96.384435536700892</v>
      </c>
      <c r="AK67" s="16">
        <v>97.580441661363864</v>
      </c>
      <c r="AL67" s="16" t="s">
        <v>76</v>
      </c>
    </row>
    <row r="68" spans="2:38">
      <c r="B68" t="s">
        <v>63</v>
      </c>
      <c r="C68">
        <v>0.96130543178172212</v>
      </c>
      <c r="D68">
        <v>0.96292476023936213</v>
      </c>
      <c r="E68">
        <v>0.97224731621539406</v>
      </c>
      <c r="F68">
        <v>0.97012087834825333</v>
      </c>
      <c r="G68">
        <v>0.97828796166808585</v>
      </c>
      <c r="H68">
        <v>0.97042078951213562</v>
      </c>
      <c r="I68">
        <v>0.96528281962713069</v>
      </c>
      <c r="J68">
        <v>0.96846504227031005</v>
      </c>
      <c r="K68">
        <v>0.958825670002318</v>
      </c>
      <c r="L68">
        <v>0.96320730560079126</v>
      </c>
      <c r="M68">
        <v>0.971390625337612</v>
      </c>
      <c r="N68">
        <v>0.98427384797860751</v>
      </c>
      <c r="O68" t="s">
        <v>76</v>
      </c>
      <c r="Q68" s="15">
        <f t="shared" si="3"/>
        <v>96.130543178172218</v>
      </c>
      <c r="R68" s="15">
        <f t="shared" si="3"/>
        <v>96.292476023936217</v>
      </c>
      <c r="S68" s="15">
        <f t="shared" si="3"/>
        <v>97.224731621539405</v>
      </c>
      <c r="T68" s="15">
        <f t="shared" si="3"/>
        <v>97.012087834825337</v>
      </c>
      <c r="U68" s="15">
        <f t="shared" si="3"/>
        <v>97.828796166808587</v>
      </c>
      <c r="V68" s="15">
        <f t="shared" si="3"/>
        <v>97.042078951213568</v>
      </c>
      <c r="W68" s="15">
        <f t="shared" si="2"/>
        <v>96.528281962713066</v>
      </c>
      <c r="X68" s="15">
        <f t="shared" si="2"/>
        <v>96.846504227031005</v>
      </c>
      <c r="Y68" s="15">
        <f t="shared" si="2"/>
        <v>95.882567000231802</v>
      </c>
      <c r="Z68" s="15">
        <f t="shared" si="2"/>
        <v>96.320730560079127</v>
      </c>
      <c r="AA68" s="15">
        <f t="shared" si="2"/>
        <v>97.139062533761205</v>
      </c>
      <c r="AB68" s="15">
        <f t="shared" si="2"/>
        <v>98.427384797860753</v>
      </c>
      <c r="AC68" s="15" t="s">
        <v>76</v>
      </c>
      <c r="AE68" s="16">
        <v>96.130543178172218</v>
      </c>
      <c r="AF68" s="16">
        <v>97.828796166808587</v>
      </c>
      <c r="AG68" s="16">
        <v>96.846504227031005</v>
      </c>
      <c r="AH68" s="16">
        <v>95.882567000231802</v>
      </c>
      <c r="AI68" s="16">
        <v>96.320730560079127</v>
      </c>
      <c r="AJ68" s="16">
        <v>97.139062533761205</v>
      </c>
      <c r="AK68" s="16">
        <v>98.427384797860753</v>
      </c>
      <c r="AL68" s="16" t="s">
        <v>76</v>
      </c>
    </row>
    <row r="69" spans="2:38">
      <c r="B69" t="s">
        <v>66</v>
      </c>
      <c r="C69">
        <v>0.97353809837645022</v>
      </c>
      <c r="D69">
        <v>0.9756462519354161</v>
      </c>
      <c r="E69">
        <v>0.97399363970995545</v>
      </c>
      <c r="F69">
        <v>0.98289928896621437</v>
      </c>
      <c r="G69">
        <v>0.98857029520129835</v>
      </c>
      <c r="H69">
        <v>0.97759762403785422</v>
      </c>
      <c r="I69">
        <v>0.98185774183761598</v>
      </c>
      <c r="J69">
        <v>0.94162002195277739</v>
      </c>
      <c r="K69">
        <v>0.94129410578340866</v>
      </c>
      <c r="L69">
        <v>0.97815537617127168</v>
      </c>
      <c r="M69">
        <v>0.97740189910664399</v>
      </c>
      <c r="N69" t="s">
        <v>76</v>
      </c>
      <c r="O69" t="s">
        <v>76</v>
      </c>
      <c r="Q69" s="15">
        <f t="shared" si="3"/>
        <v>97.353809837645017</v>
      </c>
      <c r="R69" s="15">
        <f t="shared" si="3"/>
        <v>97.564625193541616</v>
      </c>
      <c r="S69" s="15">
        <f t="shared" si="3"/>
        <v>97.399363970995552</v>
      </c>
      <c r="T69" s="15">
        <f t="shared" si="3"/>
        <v>98.289928896621433</v>
      </c>
      <c r="U69" s="15">
        <f t="shared" si="3"/>
        <v>98.857029520129842</v>
      </c>
      <c r="V69" s="15">
        <f t="shared" si="3"/>
        <v>97.759762403785416</v>
      </c>
      <c r="W69" s="15">
        <f t="shared" si="2"/>
        <v>98.185774183761595</v>
      </c>
      <c r="X69" s="15">
        <f t="shared" si="2"/>
        <v>94.162002195277736</v>
      </c>
      <c r="Y69" s="15">
        <f t="shared" si="2"/>
        <v>94.129410578340867</v>
      </c>
      <c r="Z69" s="15">
        <f t="shared" si="2"/>
        <v>97.815537617127163</v>
      </c>
      <c r="AA69" s="15">
        <f t="shared" si="2"/>
        <v>97.740189910664398</v>
      </c>
      <c r="AB69" s="15" t="s">
        <v>76</v>
      </c>
      <c r="AC69" s="15" t="s">
        <v>76</v>
      </c>
      <c r="AE69" s="16">
        <v>97.353809837645017</v>
      </c>
      <c r="AF69" s="16">
        <v>98.857029520129842</v>
      </c>
      <c r="AG69" s="16">
        <v>94.162002195277736</v>
      </c>
      <c r="AH69" s="16">
        <v>94.129410578340867</v>
      </c>
      <c r="AI69" s="16">
        <v>97.815537617127163</v>
      </c>
      <c r="AJ69" s="16">
        <v>97.740189910664398</v>
      </c>
      <c r="AK69" s="16" t="s">
        <v>76</v>
      </c>
      <c r="AL69" s="16" t="s">
        <v>76</v>
      </c>
    </row>
    <row r="70" spans="2:38">
      <c r="B70" t="s">
        <v>67</v>
      </c>
      <c r="C70">
        <v>0.9762943350979324</v>
      </c>
      <c r="D70">
        <v>0.98059001653794087</v>
      </c>
      <c r="E70">
        <v>0.97991472555742409</v>
      </c>
      <c r="F70">
        <v>0.98359058599854488</v>
      </c>
      <c r="G70">
        <v>0.98595533972518101</v>
      </c>
      <c r="H70">
        <v>0.98075997558825256</v>
      </c>
      <c r="I70">
        <v>0.98169500930539733</v>
      </c>
      <c r="J70">
        <v>0.95616959753902353</v>
      </c>
      <c r="K70">
        <v>0.95379875459921193</v>
      </c>
      <c r="L70">
        <v>0.97996963283595862</v>
      </c>
      <c r="M70">
        <v>0.98163444968755531</v>
      </c>
      <c r="N70">
        <v>0.98103609796046076</v>
      </c>
      <c r="O70" t="s">
        <v>76</v>
      </c>
      <c r="Q70" s="15">
        <f t="shared" si="3"/>
        <v>97.629433509793245</v>
      </c>
      <c r="R70" s="15">
        <f t="shared" si="3"/>
        <v>98.059001653794084</v>
      </c>
      <c r="S70" s="15">
        <f t="shared" si="3"/>
        <v>97.991472555742405</v>
      </c>
      <c r="T70" s="15">
        <f t="shared" si="3"/>
        <v>98.359058599854492</v>
      </c>
      <c r="U70" s="15">
        <f t="shared" si="3"/>
        <v>98.595533972518098</v>
      </c>
      <c r="V70" s="15">
        <f t="shared" si="3"/>
        <v>98.07599755882525</v>
      </c>
      <c r="W70" s="15">
        <f t="shared" si="2"/>
        <v>98.169500930539726</v>
      </c>
      <c r="X70" s="15">
        <f t="shared" si="2"/>
        <v>95.61695975390235</v>
      </c>
      <c r="Y70" s="15">
        <f t="shared" si="2"/>
        <v>95.379875459921195</v>
      </c>
      <c r="Z70" s="15">
        <f t="shared" si="2"/>
        <v>97.996963283595861</v>
      </c>
      <c r="AA70" s="15">
        <f t="shared" si="2"/>
        <v>98.163444968755527</v>
      </c>
      <c r="AB70" s="15">
        <f t="shared" si="2"/>
        <v>98.103609796046072</v>
      </c>
      <c r="AC70" s="15" t="s">
        <v>76</v>
      </c>
      <c r="AE70" s="16">
        <v>97.629433509793245</v>
      </c>
      <c r="AF70" s="16">
        <v>98.595533972518098</v>
      </c>
      <c r="AG70" s="16">
        <v>95.61695975390235</v>
      </c>
      <c r="AH70" s="16">
        <v>95.379875459921195</v>
      </c>
      <c r="AI70" s="16">
        <v>97.996963283595861</v>
      </c>
      <c r="AJ70" s="16">
        <v>98.163444968755527</v>
      </c>
      <c r="AK70" s="16">
        <v>98.103609796046072</v>
      </c>
      <c r="AL70" s="16" t="s">
        <v>76</v>
      </c>
    </row>
    <row r="71" spans="2:38">
      <c r="B71" t="s">
        <v>64</v>
      </c>
      <c r="C71">
        <v>0.95087775574847033</v>
      </c>
      <c r="D71">
        <v>0.95194806567639711</v>
      </c>
      <c r="E71">
        <v>0.95151731178344601</v>
      </c>
      <c r="F71">
        <v>0.95841681608051743</v>
      </c>
      <c r="G71">
        <v>0.97586527171995896</v>
      </c>
      <c r="H71">
        <v>0.96119683062304184</v>
      </c>
      <c r="I71">
        <v>0.95989663575863016</v>
      </c>
      <c r="J71">
        <v>0.92561430613094697</v>
      </c>
      <c r="K71">
        <v>0.92341365422010291</v>
      </c>
      <c r="L71">
        <v>0.96133982407973517</v>
      </c>
      <c r="M71">
        <v>0.95156291377399937</v>
      </c>
      <c r="N71" t="s">
        <v>76</v>
      </c>
      <c r="O71" t="s">
        <v>76</v>
      </c>
      <c r="Q71" s="15">
        <f t="shared" si="3"/>
        <v>95.087775574847029</v>
      </c>
      <c r="R71" s="15">
        <f t="shared" si="3"/>
        <v>95.194806567639716</v>
      </c>
      <c r="S71" s="15">
        <f t="shared" si="3"/>
        <v>95.151731178344605</v>
      </c>
      <c r="T71" s="15">
        <f t="shared" si="3"/>
        <v>95.841681608051744</v>
      </c>
      <c r="U71" s="15">
        <f t="shared" si="3"/>
        <v>97.586527171995897</v>
      </c>
      <c r="V71" s="15">
        <f t="shared" si="3"/>
        <v>96.11968306230419</v>
      </c>
      <c r="W71" s="15">
        <f t="shared" si="2"/>
        <v>95.98966357586302</v>
      </c>
      <c r="X71" s="15">
        <f t="shared" si="2"/>
        <v>92.5614306130947</v>
      </c>
      <c r="Y71" s="15">
        <f t="shared" si="2"/>
        <v>92.341365422010284</v>
      </c>
      <c r="Z71" s="15">
        <f t="shared" si="2"/>
        <v>96.133982407973519</v>
      </c>
      <c r="AA71" s="15">
        <f t="shared" si="2"/>
        <v>95.156291377399938</v>
      </c>
      <c r="AB71" s="15" t="s">
        <v>76</v>
      </c>
      <c r="AC71" s="15" t="s">
        <v>76</v>
      </c>
      <c r="AE71" s="16">
        <v>95.087775574847029</v>
      </c>
      <c r="AF71" s="16">
        <v>97.586527171995897</v>
      </c>
      <c r="AG71" s="16">
        <v>92.5614306130947</v>
      </c>
      <c r="AH71" s="16">
        <v>92.341365422010284</v>
      </c>
      <c r="AI71" s="16">
        <v>96.133982407973519</v>
      </c>
      <c r="AJ71" s="16">
        <v>95.156291377399938</v>
      </c>
      <c r="AK71" s="16" t="s">
        <v>76</v>
      </c>
      <c r="AL71" s="16" t="s">
        <v>76</v>
      </c>
    </row>
    <row r="72" spans="2:38">
      <c r="B72" t="s">
        <v>65</v>
      </c>
      <c r="C72">
        <v>0.95774252084804468</v>
      </c>
      <c r="D72">
        <v>0.95705765496278616</v>
      </c>
      <c r="E72">
        <v>0.95709738751779772</v>
      </c>
      <c r="F72">
        <v>0.96386704491902342</v>
      </c>
      <c r="G72">
        <v>0.9736372803884622</v>
      </c>
      <c r="H72">
        <v>0.96176383779500574</v>
      </c>
      <c r="I72">
        <v>0.96425510597988484</v>
      </c>
      <c r="J72">
        <v>0.93426347304707813</v>
      </c>
      <c r="K72">
        <v>0.93304565806643491</v>
      </c>
      <c r="L72">
        <v>0.96377862146400828</v>
      </c>
      <c r="M72">
        <v>0.95960512645099194</v>
      </c>
      <c r="N72">
        <v>0.9788378049112636</v>
      </c>
      <c r="O72" t="s">
        <v>76</v>
      </c>
      <c r="Q72" s="15">
        <f t="shared" si="3"/>
        <v>95.774252084804473</v>
      </c>
      <c r="R72" s="15">
        <f t="shared" si="3"/>
        <v>95.705765496278616</v>
      </c>
      <c r="S72" s="15">
        <f t="shared" si="3"/>
        <v>95.709738751779767</v>
      </c>
      <c r="T72" s="15">
        <f t="shared" si="3"/>
        <v>96.386704491902336</v>
      </c>
      <c r="U72" s="15">
        <f t="shared" si="3"/>
        <v>97.363728038846219</v>
      </c>
      <c r="V72" s="15">
        <f t="shared" si="3"/>
        <v>96.176383779500568</v>
      </c>
      <c r="W72" s="15">
        <f t="shared" si="2"/>
        <v>96.425510597988477</v>
      </c>
      <c r="X72" s="15">
        <f t="shared" si="2"/>
        <v>93.426347304707818</v>
      </c>
      <c r="Y72" s="15">
        <f t="shared" si="2"/>
        <v>93.304565806643495</v>
      </c>
      <c r="Z72" s="15">
        <f t="shared" si="2"/>
        <v>96.37786214640083</v>
      </c>
      <c r="AA72" s="15">
        <f t="shared" si="2"/>
        <v>95.9605126450992</v>
      </c>
      <c r="AB72" s="15">
        <f t="shared" si="2"/>
        <v>97.883780491126359</v>
      </c>
      <c r="AC72" s="15" t="s">
        <v>76</v>
      </c>
      <c r="AE72" s="16">
        <v>95.774252084804473</v>
      </c>
      <c r="AF72" s="16">
        <v>97.363728038846219</v>
      </c>
      <c r="AG72" s="16">
        <v>93.426347304707818</v>
      </c>
      <c r="AH72" s="16">
        <v>93.304565806643495</v>
      </c>
      <c r="AI72" s="16">
        <v>96.37786214640083</v>
      </c>
      <c r="AJ72" s="16">
        <v>95.9605126450992</v>
      </c>
      <c r="AK72" s="16">
        <v>97.883780491126359</v>
      </c>
      <c r="AL72" s="16" t="s">
        <v>76</v>
      </c>
    </row>
    <row r="73" spans="2:38">
      <c r="B73" t="s">
        <v>68</v>
      </c>
      <c r="C73">
        <v>0.95945398149394567</v>
      </c>
      <c r="D73">
        <v>0.96684754772329851</v>
      </c>
      <c r="E73">
        <v>0.96742357415962732</v>
      </c>
      <c r="F73">
        <v>0.95840800104795709</v>
      </c>
      <c r="G73">
        <v>0.9677519387765402</v>
      </c>
      <c r="H73">
        <v>0.96945148723444707</v>
      </c>
      <c r="I73">
        <v>0.95975457135288533</v>
      </c>
      <c r="J73">
        <v>0.96229641709984282</v>
      </c>
      <c r="K73">
        <v>0.97145893579185483</v>
      </c>
      <c r="L73">
        <v>0.9560713190690453</v>
      </c>
      <c r="M73">
        <v>0.9626611569389415</v>
      </c>
      <c r="N73" t="s">
        <v>76</v>
      </c>
      <c r="O73" t="s">
        <v>76</v>
      </c>
      <c r="Q73" s="15">
        <f t="shared" si="3"/>
        <v>95.945398149394563</v>
      </c>
      <c r="R73" s="15">
        <f t="shared" si="3"/>
        <v>96.684754772329853</v>
      </c>
      <c r="S73" s="15">
        <f t="shared" si="3"/>
        <v>96.742357415962729</v>
      </c>
      <c r="T73" s="15">
        <f t="shared" si="3"/>
        <v>95.840800104795704</v>
      </c>
      <c r="U73" s="15">
        <f t="shared" si="3"/>
        <v>96.775193877654019</v>
      </c>
      <c r="V73" s="15">
        <f t="shared" si="3"/>
        <v>96.945148723444703</v>
      </c>
      <c r="W73" s="15">
        <f t="shared" si="2"/>
        <v>95.975457135288536</v>
      </c>
      <c r="X73" s="15">
        <f t="shared" si="2"/>
        <v>96.229641709984278</v>
      </c>
      <c r="Y73" s="15">
        <f t="shared" si="2"/>
        <v>97.145893579185483</v>
      </c>
      <c r="Z73" s="15">
        <f t="shared" si="2"/>
        <v>95.607131906904527</v>
      </c>
      <c r="AA73" s="15">
        <f t="shared" si="2"/>
        <v>96.26611569389415</v>
      </c>
      <c r="AB73" s="15" t="s">
        <v>76</v>
      </c>
      <c r="AC73" s="15" t="s">
        <v>76</v>
      </c>
      <c r="AE73" s="16">
        <v>95.945398149394563</v>
      </c>
      <c r="AF73" s="16">
        <v>96.775193877654019</v>
      </c>
      <c r="AG73" s="16">
        <v>96.229641709984278</v>
      </c>
      <c r="AH73" s="16">
        <v>97.145893579185483</v>
      </c>
      <c r="AI73" s="16">
        <v>95.607131906904527</v>
      </c>
      <c r="AJ73" s="16">
        <v>96.26611569389415</v>
      </c>
      <c r="AK73" s="16" t="s">
        <v>76</v>
      </c>
      <c r="AL73" s="16" t="s">
        <v>76</v>
      </c>
    </row>
    <row r="74" spans="2:38">
      <c r="B74" t="s">
        <v>69</v>
      </c>
      <c r="C74">
        <v>0.96634865139597081</v>
      </c>
      <c r="D74">
        <v>0.96511729541332536</v>
      </c>
      <c r="E74">
        <v>0.96786578577275251</v>
      </c>
      <c r="F74">
        <v>0.97197401095311986</v>
      </c>
      <c r="G74">
        <v>0.9721127541584198</v>
      </c>
      <c r="H74">
        <v>0.97634443075848643</v>
      </c>
      <c r="I74">
        <v>0.96327783270226008</v>
      </c>
      <c r="J74">
        <v>0.97029632645877717</v>
      </c>
      <c r="K74">
        <v>0.97605468301104792</v>
      </c>
      <c r="L74">
        <v>0.96576243061190603</v>
      </c>
      <c r="M74">
        <v>0.96302637180388662</v>
      </c>
      <c r="N74" t="s">
        <v>76</v>
      </c>
      <c r="O74">
        <v>0.94123022758646713</v>
      </c>
      <c r="Q74" s="15">
        <f t="shared" si="3"/>
        <v>96.634865139597082</v>
      </c>
      <c r="R74" s="15">
        <f t="shared" si="3"/>
        <v>96.511729541332542</v>
      </c>
      <c r="S74" s="15">
        <f t="shared" si="3"/>
        <v>96.78657857727525</v>
      </c>
      <c r="T74" s="15">
        <f t="shared" si="3"/>
        <v>97.197401095311989</v>
      </c>
      <c r="U74" s="15">
        <f t="shared" si="3"/>
        <v>97.211275415841982</v>
      </c>
      <c r="V74" s="15">
        <f t="shared" si="3"/>
        <v>97.634443075848637</v>
      </c>
      <c r="W74" s="15">
        <f t="shared" si="2"/>
        <v>96.327783270226007</v>
      </c>
      <c r="X74" s="15">
        <f t="shared" si="2"/>
        <v>97.029632645877712</v>
      </c>
      <c r="Y74" s="15">
        <f t="shared" si="2"/>
        <v>97.605468301104793</v>
      </c>
      <c r="Z74" s="15">
        <f t="shared" si="2"/>
        <v>96.57624306119061</v>
      </c>
      <c r="AA74" s="15">
        <f t="shared" si="2"/>
        <v>96.302637180388658</v>
      </c>
      <c r="AB74" s="15" t="s">
        <v>76</v>
      </c>
      <c r="AC74" s="15">
        <f t="shared" si="2"/>
        <v>94.123022758646712</v>
      </c>
      <c r="AE74" s="16">
        <v>96.634865139597082</v>
      </c>
      <c r="AF74" s="16">
        <v>97.211275415841982</v>
      </c>
      <c r="AG74" s="16">
        <v>97.029632645877712</v>
      </c>
      <c r="AH74" s="16">
        <v>97.605468301104793</v>
      </c>
      <c r="AI74" s="16">
        <v>96.57624306119061</v>
      </c>
      <c r="AJ74" s="16">
        <v>96.302637180388658</v>
      </c>
      <c r="AK74" s="16" t="s">
        <v>76</v>
      </c>
      <c r="AL74" s="16">
        <v>94.123022758646712</v>
      </c>
    </row>
    <row r="75" spans="2:38">
      <c r="B75" t="s">
        <v>72</v>
      </c>
      <c r="C75">
        <v>0.97604834255113415</v>
      </c>
      <c r="D75">
        <v>0.97955667259948176</v>
      </c>
      <c r="E75">
        <v>0.97363885738476119</v>
      </c>
      <c r="F75">
        <v>0.97757820968452569</v>
      </c>
      <c r="G75">
        <v>0.97533002792531354</v>
      </c>
      <c r="H75">
        <v>0.97711404616914599</v>
      </c>
      <c r="I75">
        <v>0.97320241368636706</v>
      </c>
      <c r="J75">
        <v>0.92097464282974673</v>
      </c>
      <c r="K75">
        <v>0.9195453989442588</v>
      </c>
      <c r="L75">
        <v>0.9760330242207067</v>
      </c>
      <c r="M75">
        <v>0.97312841549106688</v>
      </c>
      <c r="N75" t="s">
        <v>76</v>
      </c>
      <c r="O75" t="s">
        <v>76</v>
      </c>
      <c r="Q75" s="15">
        <f t="shared" si="3"/>
        <v>97.604834255113417</v>
      </c>
      <c r="R75" s="15">
        <f t="shared" si="3"/>
        <v>97.955667259948171</v>
      </c>
      <c r="S75" s="15">
        <f t="shared" si="3"/>
        <v>97.363885738476114</v>
      </c>
      <c r="T75" s="15">
        <f t="shared" si="3"/>
        <v>97.757820968452563</v>
      </c>
      <c r="U75" s="15">
        <f t="shared" si="3"/>
        <v>97.533002792531349</v>
      </c>
      <c r="V75" s="15">
        <f t="shared" si="3"/>
        <v>97.711404616914592</v>
      </c>
      <c r="W75" s="15">
        <f t="shared" si="2"/>
        <v>97.320241368636701</v>
      </c>
      <c r="X75" s="15">
        <f t="shared" si="2"/>
        <v>92.09746428297467</v>
      </c>
      <c r="Y75" s="15">
        <f t="shared" si="2"/>
        <v>91.954539894425878</v>
      </c>
      <c r="Z75" s="15">
        <f t="shared" si="2"/>
        <v>97.603302422070669</v>
      </c>
      <c r="AA75" s="15">
        <f t="shared" si="2"/>
        <v>97.312841549106693</v>
      </c>
      <c r="AB75" s="15" t="s">
        <v>76</v>
      </c>
      <c r="AC75" s="15" t="s">
        <v>76</v>
      </c>
      <c r="AE75" s="16">
        <v>97.604834255113417</v>
      </c>
      <c r="AF75" s="16">
        <v>97.533002792531349</v>
      </c>
      <c r="AG75" s="16">
        <v>92.09746428297467</v>
      </c>
      <c r="AH75" s="16">
        <v>91.954539894425878</v>
      </c>
      <c r="AI75" s="16">
        <v>97.603302422070669</v>
      </c>
      <c r="AJ75" s="16">
        <v>97.312841549106693</v>
      </c>
      <c r="AK75" s="16" t="s">
        <v>76</v>
      </c>
      <c r="AL75" s="16" t="s">
        <v>76</v>
      </c>
    </row>
    <row r="76" spans="2:38">
      <c r="B76" t="s">
        <v>73</v>
      </c>
      <c r="C76">
        <v>0.97932582148309222</v>
      </c>
      <c r="D76">
        <v>0.98213254352192603</v>
      </c>
      <c r="E76">
        <v>0.98069903675033954</v>
      </c>
      <c r="F76">
        <v>0.98207090855911672</v>
      </c>
      <c r="G76">
        <v>0.97925560891321362</v>
      </c>
      <c r="H76">
        <v>0.98175675032074294</v>
      </c>
      <c r="I76">
        <v>0.9766805122211818</v>
      </c>
      <c r="J76">
        <v>0.94618002166357795</v>
      </c>
      <c r="K76">
        <v>0.94503222716014512</v>
      </c>
      <c r="L76">
        <v>0.97775395058640158</v>
      </c>
      <c r="M76">
        <v>0.97701664666165522</v>
      </c>
      <c r="N76" t="s">
        <v>76</v>
      </c>
      <c r="O76">
        <v>0.98481465162284154</v>
      </c>
      <c r="Q76" s="15">
        <f t="shared" si="3"/>
        <v>97.932582148309223</v>
      </c>
      <c r="R76" s="15">
        <f t="shared" si="3"/>
        <v>98.213254352192607</v>
      </c>
      <c r="S76" s="15">
        <f t="shared" si="3"/>
        <v>98.069903675033956</v>
      </c>
      <c r="T76" s="15">
        <f t="shared" si="3"/>
        <v>98.207090855911673</v>
      </c>
      <c r="U76" s="15">
        <f t="shared" si="3"/>
        <v>97.925560891321368</v>
      </c>
      <c r="V76" s="15">
        <f t="shared" si="3"/>
        <v>98.175675032074295</v>
      </c>
      <c r="W76" s="15">
        <f t="shared" si="2"/>
        <v>97.66805122211818</v>
      </c>
      <c r="X76" s="15">
        <f t="shared" si="2"/>
        <v>94.618002166357797</v>
      </c>
      <c r="Y76" s="15">
        <f t="shared" si="2"/>
        <v>94.503222716014506</v>
      </c>
      <c r="Z76" s="15">
        <f t="shared" si="2"/>
        <v>97.775395058640157</v>
      </c>
      <c r="AA76" s="15">
        <f t="shared" si="2"/>
        <v>97.701664666165527</v>
      </c>
      <c r="AB76" s="15" t="s">
        <v>76</v>
      </c>
      <c r="AC76" s="15">
        <f t="shared" si="2"/>
        <v>98.481465162284152</v>
      </c>
      <c r="AE76" s="16">
        <v>97.932582148309223</v>
      </c>
      <c r="AF76" s="16">
        <v>97.925560891321368</v>
      </c>
      <c r="AG76" s="16">
        <v>94.618002166357797</v>
      </c>
      <c r="AH76" s="16">
        <v>94.503222716014506</v>
      </c>
      <c r="AI76" s="16">
        <v>97.775395058640157</v>
      </c>
      <c r="AJ76" s="16">
        <v>97.701664666165527</v>
      </c>
      <c r="AK76" s="16" t="s">
        <v>76</v>
      </c>
      <c r="AL76" s="16">
        <v>98.481465162284152</v>
      </c>
    </row>
    <row r="77" spans="2:38">
      <c r="B77" t="s">
        <v>70</v>
      </c>
      <c r="C77">
        <v>0.95682106002917566</v>
      </c>
      <c r="D77">
        <v>0.95966645468877232</v>
      </c>
      <c r="E77">
        <v>0.95442201713354669</v>
      </c>
      <c r="F77">
        <v>0.95095651189961583</v>
      </c>
      <c r="G77">
        <v>0.9747249960562665</v>
      </c>
      <c r="H77">
        <v>0.9699729163386317</v>
      </c>
      <c r="I77">
        <v>0.95793327975112597</v>
      </c>
      <c r="J77">
        <v>0.91825328236362103</v>
      </c>
      <c r="K77">
        <v>0.92695535801239082</v>
      </c>
      <c r="L77">
        <v>0.96292258880751946</v>
      </c>
      <c r="M77">
        <v>0.95339864542455499</v>
      </c>
      <c r="N77" t="s">
        <v>76</v>
      </c>
      <c r="O77" t="s">
        <v>76</v>
      </c>
      <c r="Q77" s="15">
        <f t="shared" si="3"/>
        <v>95.682106002917564</v>
      </c>
      <c r="R77" s="15">
        <f t="shared" si="3"/>
        <v>95.966645468877232</v>
      </c>
      <c r="S77" s="15">
        <f t="shared" si="3"/>
        <v>95.442201713354663</v>
      </c>
      <c r="T77" s="15">
        <f t="shared" si="3"/>
        <v>95.095651189961586</v>
      </c>
      <c r="U77" s="15">
        <f t="shared" si="3"/>
        <v>97.472499605626652</v>
      </c>
      <c r="V77" s="15">
        <f t="shared" si="3"/>
        <v>96.997291633863171</v>
      </c>
      <c r="W77" s="15">
        <f t="shared" si="2"/>
        <v>95.793327975112589</v>
      </c>
      <c r="X77" s="15">
        <f t="shared" si="2"/>
        <v>91.825328236362097</v>
      </c>
      <c r="Y77" s="15">
        <f t="shared" si="2"/>
        <v>92.695535801239089</v>
      </c>
      <c r="Z77" s="15">
        <f t="shared" si="2"/>
        <v>96.292258880751945</v>
      </c>
      <c r="AA77" s="15">
        <f t="shared" si="2"/>
        <v>95.339864542455501</v>
      </c>
      <c r="AB77" s="15" t="s">
        <v>76</v>
      </c>
      <c r="AC77" s="15" t="s">
        <v>76</v>
      </c>
      <c r="AE77" s="16">
        <v>95.682106002917564</v>
      </c>
      <c r="AF77" s="16">
        <v>97.472499605626652</v>
      </c>
      <c r="AG77" s="16">
        <v>91.825328236362097</v>
      </c>
      <c r="AH77" s="16">
        <v>92.695535801239089</v>
      </c>
      <c r="AI77" s="16">
        <v>96.292258880751945</v>
      </c>
      <c r="AJ77" s="16">
        <v>95.339864542455501</v>
      </c>
      <c r="AK77" s="16" t="s">
        <v>76</v>
      </c>
      <c r="AL77" s="16" t="s">
        <v>76</v>
      </c>
    </row>
    <row r="78" spans="2:38">
      <c r="B78" t="s">
        <v>71</v>
      </c>
      <c r="C78">
        <v>0.96604108838417635</v>
      </c>
      <c r="D78">
        <v>0.9733551206076505</v>
      </c>
      <c r="E78">
        <v>0.96685402991811165</v>
      </c>
      <c r="F78">
        <v>0.96639868824106612</v>
      </c>
      <c r="G78">
        <v>0.96937072663963431</v>
      </c>
      <c r="H78">
        <v>0.9717425721139783</v>
      </c>
      <c r="I78">
        <v>0.96835890458860152</v>
      </c>
      <c r="J78">
        <v>0.93165118483865217</v>
      </c>
      <c r="K78">
        <v>0.93231292889342654</v>
      </c>
      <c r="L78">
        <v>0.96540221360060996</v>
      </c>
      <c r="M78">
        <v>0.96305685061797974</v>
      </c>
      <c r="N78" t="s">
        <v>76</v>
      </c>
      <c r="O78">
        <v>0.97930854987982052</v>
      </c>
      <c r="Q78" s="15">
        <f t="shared" si="3"/>
        <v>96.604108838417631</v>
      </c>
      <c r="R78" s="15">
        <f t="shared" si="3"/>
        <v>97.335512060765055</v>
      </c>
      <c r="S78" s="15">
        <f t="shared" si="3"/>
        <v>96.685402991811159</v>
      </c>
      <c r="T78" s="15">
        <f t="shared" si="3"/>
        <v>96.639868824106614</v>
      </c>
      <c r="U78" s="15">
        <f t="shared" si="3"/>
        <v>96.937072663963434</v>
      </c>
      <c r="V78" s="15">
        <f t="shared" si="3"/>
        <v>97.17425721139783</v>
      </c>
      <c r="W78" s="15">
        <f t="shared" si="2"/>
        <v>96.835890458860149</v>
      </c>
      <c r="X78" s="15">
        <f t="shared" si="2"/>
        <v>93.165118483865214</v>
      </c>
      <c r="Y78" s="15">
        <f t="shared" si="2"/>
        <v>93.231292889342654</v>
      </c>
      <c r="Z78" s="15">
        <f t="shared" si="2"/>
        <v>96.540221360060997</v>
      </c>
      <c r="AA78" s="15">
        <f t="shared" si="2"/>
        <v>96.305685061797973</v>
      </c>
      <c r="AB78" s="15" t="s">
        <v>76</v>
      </c>
      <c r="AC78" s="15">
        <f t="shared" si="2"/>
        <v>97.930854987982059</v>
      </c>
      <c r="AE78" s="16">
        <v>96.604108838417631</v>
      </c>
      <c r="AF78" s="16">
        <v>96.937072663963434</v>
      </c>
      <c r="AG78" s="16">
        <v>93.165118483865214</v>
      </c>
      <c r="AH78" s="16">
        <v>93.231292889342654</v>
      </c>
      <c r="AI78" s="16">
        <v>96.540221360060997</v>
      </c>
      <c r="AJ78" s="16">
        <v>96.305685061797973</v>
      </c>
      <c r="AK78" s="16" t="s">
        <v>76</v>
      </c>
      <c r="AL78" s="16">
        <v>97.930854987982059</v>
      </c>
    </row>
    <row r="79" spans="2:38">
      <c r="P79" t="s">
        <v>123</v>
      </c>
      <c r="Q79" s="17">
        <f>SUM(Q7:Q78)/100/0.72</f>
        <v>95.22201534469373</v>
      </c>
      <c r="R79" s="18">
        <f t="shared" ref="R79:AC79" si="4">SUM(R7:R78)/100/0.72</f>
        <v>95.63454395978863</v>
      </c>
      <c r="S79" s="18">
        <f t="shared" si="4"/>
        <v>95.644514005075138</v>
      </c>
      <c r="T79" s="18">
        <f t="shared" si="4"/>
        <v>95.500914498615984</v>
      </c>
      <c r="U79" s="15">
        <f t="shared" si="4"/>
        <v>98.238059174948717</v>
      </c>
      <c r="V79" s="18">
        <f t="shared" si="4"/>
        <v>95.811424306233761</v>
      </c>
      <c r="W79" s="18">
        <f t="shared" si="4"/>
        <v>95.633214181853845</v>
      </c>
      <c r="X79" s="15">
        <f t="shared" si="4"/>
        <v>96.96950477332031</v>
      </c>
      <c r="Y79" s="15">
        <f t="shared" si="4"/>
        <v>96.942347444883538</v>
      </c>
      <c r="Z79" s="15">
        <f t="shared" si="4"/>
        <v>96.939880444318916</v>
      </c>
      <c r="AA79" s="15">
        <f t="shared" si="4"/>
        <v>96.761594354164359</v>
      </c>
      <c r="AB79" s="17">
        <f t="shared" si="4"/>
        <v>87.209053330485901</v>
      </c>
      <c r="AC79" s="15">
        <f t="shared" si="4"/>
        <v>84.859507484145496</v>
      </c>
      <c r="AD79" t="s">
        <v>123</v>
      </c>
      <c r="AE79" s="16">
        <v>95.22201534469373</v>
      </c>
      <c r="AF79" s="16">
        <v>98.238059174948717</v>
      </c>
      <c r="AG79" s="16">
        <v>96.96950477332031</v>
      </c>
      <c r="AH79" s="16">
        <v>96.942347444883538</v>
      </c>
      <c r="AI79" s="16">
        <v>96.939880444318916</v>
      </c>
      <c r="AJ79" s="16">
        <v>96.761594354164359</v>
      </c>
      <c r="AK79" s="16">
        <v>87.209053330485901</v>
      </c>
      <c r="AL79" s="16">
        <v>84.859507484145496</v>
      </c>
    </row>
    <row r="80" spans="2:38">
      <c r="AD80" t="s">
        <v>124</v>
      </c>
      <c r="AE80" s="16">
        <f>SUM(AE7:AE66)/60</f>
        <v>94.962770410131299</v>
      </c>
      <c r="AF80" s="16">
        <f t="shared" ref="AF80:AL80" si="5">SUM(AF7:AF66)/60</f>
        <v>98.34575662641177</v>
      </c>
      <c r="AG80" s="16">
        <f t="shared" si="5"/>
        <v>97.465064696688216</v>
      </c>
      <c r="AH80" s="16">
        <f t="shared" si="5"/>
        <v>97.431487626955374</v>
      </c>
      <c r="AI80" s="16">
        <f t="shared" si="5"/>
        <v>96.9784770497442</v>
      </c>
      <c r="AJ80" s="16">
        <f t="shared" si="5"/>
        <v>96.784367463894085</v>
      </c>
      <c r="AK80" s="16">
        <f t="shared" si="5"/>
        <v>98.11761038414312</v>
      </c>
      <c r="AL80" s="16">
        <f t="shared" si="5"/>
        <v>96.989153265826047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72rawResults</vt:lpstr>
      <vt:lpstr>1sts2nds25s</vt:lpstr>
      <vt:lpstr>1sts2nds25s (S)</vt:lpstr>
      <vt:lpstr>approximation ratios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Faulkner</dc:creator>
  <cp:lastModifiedBy>Markus Wagner</cp:lastModifiedBy>
  <dcterms:created xsi:type="dcterms:W3CDTF">2015-01-19T06:55:55Z</dcterms:created>
  <dcterms:modified xsi:type="dcterms:W3CDTF">2015-07-25T22:00:29Z</dcterms:modified>
</cp:coreProperties>
</file>